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CDC\Health\NHS England\DfE Health Days\Diagnostic tool\"/>
    </mc:Choice>
  </mc:AlternateContent>
  <bookViews>
    <workbookView xWindow="0" yWindow="0" windowWidth="19200" windowHeight="7620" tabRatio="730" activeTab="2"/>
  </bookViews>
  <sheets>
    <sheet name="Information" sheetId="9" r:id="rId1"/>
    <sheet name="Summary" sheetId="2" r:id="rId2"/>
    <sheet name="1. Leadership" sheetId="1" r:id="rId3"/>
    <sheet name="2. Joint Arrangements" sheetId="10" r:id="rId4"/>
    <sheet name="3. Commissioning" sheetId="11" r:id="rId5"/>
    <sheet name="4. EHC Plan" sheetId="6" r:id="rId6"/>
    <sheet name="5. Engagement " sheetId="8" r:id="rId7"/>
    <sheet name="6. Monitoring &amp; Redress" sheetId="7" r:id="rId8"/>
    <sheet name="Code Lists" sheetId="12" state="hidden" r:id="rId9"/>
  </sheets>
  <definedNames>
    <definedName name="_xlnm.Print_Area" localSheetId="0">Information!$A$1:$A$18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 l="1"/>
  <c r="E46" i="1"/>
  <c r="E47" i="1"/>
  <c r="E40" i="7"/>
  <c r="I59" i="2" s="1"/>
  <c r="E39" i="7"/>
  <c r="H59" i="2" s="1"/>
  <c r="E50" i="7"/>
  <c r="I60" i="2" s="1"/>
  <c r="E49" i="7"/>
  <c r="H60" i="2" s="1"/>
  <c r="E48" i="7"/>
  <c r="G60" i="2" s="1"/>
  <c r="D50" i="7"/>
  <c r="E60" i="2" s="1"/>
  <c r="D49" i="7"/>
  <c r="D60" i="2" s="1"/>
  <c r="D48" i="7"/>
  <c r="C60" i="2" s="1"/>
  <c r="E24" i="6" l="1"/>
  <c r="E23" i="6"/>
  <c r="E14" i="6"/>
  <c r="E15" i="6"/>
  <c r="D32" i="11"/>
  <c r="D33" i="11"/>
  <c r="I44" i="2" l="1"/>
  <c r="H46" i="2"/>
  <c r="H44" i="2"/>
  <c r="E38" i="7" l="1"/>
  <c r="G59" i="2" s="1"/>
  <c r="D39" i="7"/>
  <c r="D40" i="7"/>
  <c r="E59" i="2" s="1"/>
  <c r="D38" i="7"/>
  <c r="E24" i="7"/>
  <c r="E23" i="7"/>
  <c r="E22" i="7"/>
  <c r="D24" i="7"/>
  <c r="D23" i="7"/>
  <c r="D22" i="7"/>
  <c r="C59" i="2" l="1"/>
  <c r="D59" i="2"/>
  <c r="E25" i="6"/>
  <c r="I46" i="2" s="1"/>
  <c r="H45" i="2"/>
  <c r="G45" i="2"/>
  <c r="D25" i="6"/>
  <c r="D24" i="6"/>
  <c r="D23" i="6"/>
  <c r="E49" i="11"/>
  <c r="G38" i="2" s="1"/>
  <c r="E50" i="11"/>
  <c r="H38" i="2" s="1"/>
  <c r="E51" i="11"/>
  <c r="I38" i="2" s="1"/>
  <c r="D51" i="11"/>
  <c r="D50" i="11"/>
  <c r="D38" i="2" s="1"/>
  <c r="D49" i="11"/>
  <c r="D40" i="11"/>
  <c r="E34" i="11"/>
  <c r="I36" i="2" s="1"/>
  <c r="E33" i="11"/>
  <c r="H36" i="2" s="1"/>
  <c r="E32" i="11"/>
  <c r="G36" i="2" s="1"/>
  <c r="D34" i="11"/>
  <c r="C38" i="2" l="1"/>
  <c r="E38" i="2"/>
  <c r="I45" i="2"/>
  <c r="D17" i="1"/>
  <c r="E16" i="2" s="1"/>
  <c r="E13" i="7"/>
  <c r="E12" i="7"/>
  <c r="E11" i="7"/>
  <c r="E15" i="8"/>
  <c r="E14" i="8"/>
  <c r="E13" i="8"/>
  <c r="C30" i="6"/>
  <c r="E13" i="6"/>
  <c r="E42" i="11"/>
  <c r="I37" i="2" s="1"/>
  <c r="E41" i="11"/>
  <c r="H37" i="2" s="1"/>
  <c r="E40" i="11"/>
  <c r="G37" i="2" s="1"/>
  <c r="D42" i="11"/>
  <c r="E37" i="2" s="1"/>
  <c r="D41" i="11"/>
  <c r="D37" i="2" s="1"/>
  <c r="C37" i="2"/>
  <c r="E25" i="11"/>
  <c r="I35" i="2" s="1"/>
  <c r="E24" i="11"/>
  <c r="H35" i="2" s="1"/>
  <c r="E23" i="11"/>
  <c r="G35" i="2" s="1"/>
  <c r="E15" i="11"/>
  <c r="I34" i="2" s="1"/>
  <c r="E14" i="11"/>
  <c r="H34" i="2" s="1"/>
  <c r="E13" i="11"/>
  <c r="G34" i="2" s="1"/>
  <c r="E48" i="10"/>
  <c r="I28" i="2" s="1"/>
  <c r="E47" i="10"/>
  <c r="H28" i="2" s="1"/>
  <c r="E46" i="10"/>
  <c r="G28" i="2" s="1"/>
  <c r="E26" i="10"/>
  <c r="I26" i="2" s="1"/>
  <c r="E25" i="10"/>
  <c r="H26" i="2" s="1"/>
  <c r="E24" i="10"/>
  <c r="G26" i="2" s="1"/>
  <c r="E37" i="10"/>
  <c r="I27" i="2" s="1"/>
  <c r="E36" i="10"/>
  <c r="H27" i="2" s="1"/>
  <c r="E35" i="10"/>
  <c r="G27" i="2" s="1"/>
  <c r="C55" i="7" l="1"/>
  <c r="I61" i="2"/>
  <c r="C53" i="7"/>
  <c r="G61" i="2"/>
  <c r="H57" i="2"/>
  <c r="H61" i="2"/>
  <c r="G46" i="2"/>
  <c r="G44" i="2"/>
  <c r="C54" i="7"/>
  <c r="C57" i="11"/>
  <c r="C58" i="11"/>
  <c r="C59" i="11"/>
  <c r="H39" i="2"/>
  <c r="G51" i="2"/>
  <c r="G52" i="2" s="1"/>
  <c r="C19" i="8"/>
  <c r="H51" i="2"/>
  <c r="H52" i="2" s="1"/>
  <c r="C20" i="8"/>
  <c r="I51" i="2"/>
  <c r="I52" i="2" s="1"/>
  <c r="C21" i="8"/>
  <c r="C29" i="6"/>
  <c r="C31" i="6"/>
  <c r="G58" i="2"/>
  <c r="H58" i="2"/>
  <c r="I58" i="2"/>
  <c r="I57" i="2"/>
  <c r="G57" i="2"/>
  <c r="I39" i="2"/>
  <c r="G39" i="2"/>
  <c r="D13" i="7"/>
  <c r="D12" i="7"/>
  <c r="D61" i="2" s="1"/>
  <c r="D11" i="7"/>
  <c r="C61" i="2" s="1"/>
  <c r="D15" i="8"/>
  <c r="D14" i="8"/>
  <c r="D13" i="8"/>
  <c r="B55" i="7" l="1"/>
  <c r="E61" i="2"/>
  <c r="C57" i="2"/>
  <c r="B53" i="7"/>
  <c r="D57" i="2"/>
  <c r="B54" i="7"/>
  <c r="C51" i="2"/>
  <c r="C52" i="2" s="1"/>
  <c r="B19" i="8"/>
  <c r="E58" i="2"/>
  <c r="D51" i="2"/>
  <c r="D52" i="2" s="1"/>
  <c r="B20" i="8"/>
  <c r="C58" i="2"/>
  <c r="E57" i="2"/>
  <c r="E51" i="2"/>
  <c r="E52" i="2" s="1"/>
  <c r="B21" i="8"/>
  <c r="D58" i="2"/>
  <c r="E45" i="2"/>
  <c r="C45" i="2"/>
  <c r="D45" i="2"/>
  <c r="D15" i="6"/>
  <c r="D14" i="6"/>
  <c r="D13" i="6"/>
  <c r="E44" i="2" l="1"/>
  <c r="E46" i="2"/>
  <c r="C44" i="2"/>
  <c r="C46" i="2"/>
  <c r="D44" i="2"/>
  <c r="D46" i="2"/>
  <c r="B29" i="6"/>
  <c r="B30" i="6"/>
  <c r="B31" i="6"/>
  <c r="E36" i="2"/>
  <c r="D36" i="2"/>
  <c r="C36" i="2"/>
  <c r="D25" i="11"/>
  <c r="D24" i="11"/>
  <c r="D35" i="2" s="1"/>
  <c r="D23" i="11"/>
  <c r="D15" i="11"/>
  <c r="E34" i="2" s="1"/>
  <c r="D14" i="11"/>
  <c r="D13" i="11"/>
  <c r="D48" i="10"/>
  <c r="E28" i="2" s="1"/>
  <c r="D47" i="10"/>
  <c r="D28" i="2" s="1"/>
  <c r="D46" i="10"/>
  <c r="C28" i="2" s="1"/>
  <c r="D37" i="10"/>
  <c r="E27" i="2" s="1"/>
  <c r="D36" i="10"/>
  <c r="D27" i="2" s="1"/>
  <c r="D35" i="10"/>
  <c r="C27" i="2" s="1"/>
  <c r="D26" i="10"/>
  <c r="E26" i="2" s="1"/>
  <c r="D25" i="10"/>
  <c r="D26" i="2" s="1"/>
  <c r="D24" i="10"/>
  <c r="C26" i="2" s="1"/>
  <c r="E16" i="10"/>
  <c r="C55" i="10" s="1"/>
  <c r="D16" i="10"/>
  <c r="E15" i="10"/>
  <c r="C54" i="10" s="1"/>
  <c r="D15" i="10"/>
  <c r="E14" i="10"/>
  <c r="C53" i="10" s="1"/>
  <c r="D14" i="10"/>
  <c r="C25" i="2" s="1"/>
  <c r="E35" i="2" l="1"/>
  <c r="E39" i="2"/>
  <c r="C35" i="2"/>
  <c r="C39" i="2"/>
  <c r="D34" i="2"/>
  <c r="D39" i="2"/>
  <c r="C34" i="2"/>
  <c r="B57" i="11"/>
  <c r="B53" i="10"/>
  <c r="H25" i="2"/>
  <c r="H29" i="2"/>
  <c r="B55" i="10"/>
  <c r="B58" i="11"/>
  <c r="G25" i="2"/>
  <c r="G29" i="2"/>
  <c r="I29" i="2"/>
  <c r="I25" i="2"/>
  <c r="B59" i="11"/>
  <c r="B54" i="10"/>
  <c r="E29" i="2"/>
  <c r="E25" i="2"/>
  <c r="D29" i="2"/>
  <c r="D25" i="2"/>
  <c r="C29" i="2"/>
  <c r="E15" i="1"/>
  <c r="G16" i="2" s="1"/>
  <c r="E16" i="1"/>
  <c r="H16" i="2" s="1"/>
  <c r="E17" i="1"/>
  <c r="I16" i="2" s="1"/>
  <c r="E33" i="1"/>
  <c r="G17" i="2" s="1"/>
  <c r="E34" i="1"/>
  <c r="H17" i="2" s="1"/>
  <c r="E35" i="1"/>
  <c r="I17" i="2" s="1"/>
  <c r="D33" i="1"/>
  <c r="C17" i="2" s="1"/>
  <c r="D34" i="1"/>
  <c r="D17" i="2" s="1"/>
  <c r="D35" i="1"/>
  <c r="E17" i="2" s="1"/>
  <c r="G18" i="2"/>
  <c r="D45" i="1"/>
  <c r="C18" i="2" s="1"/>
  <c r="D46" i="1"/>
  <c r="D18" i="2" s="1"/>
  <c r="D47" i="1"/>
  <c r="E18" i="2" s="1"/>
  <c r="E58" i="1"/>
  <c r="E57" i="1"/>
  <c r="H19" i="2" s="1"/>
  <c r="E56" i="1"/>
  <c r="D58" i="1"/>
  <c r="D57" i="1"/>
  <c r="D56" i="1"/>
  <c r="H20" i="2" l="1"/>
  <c r="H18" i="2"/>
  <c r="I18" i="2"/>
  <c r="I20" i="2"/>
  <c r="C65" i="1"/>
  <c r="I11" i="2" s="1"/>
  <c r="E20" i="2"/>
  <c r="G20" i="2"/>
  <c r="D19" i="2"/>
  <c r="E19" i="2"/>
  <c r="B65" i="1"/>
  <c r="E11" i="2" s="1"/>
  <c r="C63" i="1"/>
  <c r="G11" i="2" s="1"/>
  <c r="C19" i="2"/>
  <c r="C64" i="1"/>
  <c r="H11" i="2" s="1"/>
  <c r="G19" i="2"/>
  <c r="I19" i="2"/>
  <c r="D16" i="1"/>
  <c r="D15" i="1"/>
  <c r="C16" i="2" s="1"/>
  <c r="C20" i="2" l="1"/>
  <c r="D20" i="2"/>
  <c r="D16" i="2"/>
  <c r="B63" i="1"/>
  <c r="C11" i="2" s="1"/>
  <c r="B64" i="1"/>
  <c r="D11" i="2" s="1"/>
</calcChain>
</file>

<file path=xl/sharedStrings.xml><?xml version="1.0" encoding="utf-8"?>
<sst xmlns="http://schemas.openxmlformats.org/spreadsheetml/2006/main" count="978" uniqueCount="464">
  <si>
    <t>Trend</t>
  </si>
  <si>
    <t>Improvement</t>
  </si>
  <si>
    <t xml:space="preserve">Identified role in Job Description, CCG strategy or other documentation. </t>
  </si>
  <si>
    <t>Published CCG constitution, or published statement.</t>
  </si>
  <si>
    <t xml:space="preserve">Published or internal statement of arrangements. </t>
  </si>
  <si>
    <t xml:space="preserve">Report and minutes of discussion. </t>
  </si>
  <si>
    <t xml:space="preserve">Regularity of reports / discussion. </t>
  </si>
  <si>
    <t xml:space="preserve">Monitoring of progress by CCG against Assurance Framework indicators. </t>
  </si>
  <si>
    <t>Agreed line of accountability, e.g. in job description of relevant staff.</t>
  </si>
  <si>
    <t xml:space="preserve">FURTHER INFORMATION: </t>
  </si>
  <si>
    <t>Senior / executive leadership for SEND in the CCG</t>
  </si>
  <si>
    <t>Prompts for Implementation</t>
  </si>
  <si>
    <t>Key Indicatiors / Evidence</t>
  </si>
  <si>
    <t>CCG’s statutory responsibilities towards SEND are reflected in a formal statement or strategy (or acknowledged in their constitution).</t>
  </si>
  <si>
    <t xml:space="preserve">How do the CCG or CSU staff with responsibility for SEND report to the governing body? </t>
  </si>
  <si>
    <t xml:space="preserve">Does the CCG have a senior champion or Senior Responsible Officer for SEND, who is a member of the CCG governing body (or other executive body). </t>
  </si>
  <si>
    <t xml:space="preserve">SEND is regularly discussed at a senior level. </t>
  </si>
  <si>
    <t xml:space="preserve">Does the CCG governing body (or other executive body) receive a regular report on SEND? </t>
  </si>
  <si>
    <t>2nd Audit RAG Rating: DD/MM/YY</t>
  </si>
  <si>
    <t>CCG Named Lead</t>
  </si>
  <si>
    <t>Comments/Evidence</t>
  </si>
  <si>
    <t xml:space="preserve">How does the CCG report into the NHS England Assurance Framework? </t>
  </si>
  <si>
    <t>Coding</t>
  </si>
  <si>
    <t>Partially Achieved: Some Progress/Implemented in some areas</t>
  </si>
  <si>
    <t>Full Compliance: Fully Achieved/Implemented</t>
  </si>
  <si>
    <t xml:space="preserve">No Compliance: Not started. </t>
  </si>
  <si>
    <t>Please select</t>
  </si>
  <si>
    <t>Complete at 2nd Audit</t>
  </si>
  <si>
    <t>Decrease</t>
  </si>
  <si>
    <t>No Change</t>
  </si>
  <si>
    <t>Summary RAG Compliance</t>
  </si>
  <si>
    <t>Total Green</t>
  </si>
  <si>
    <t>Total Amber</t>
  </si>
  <si>
    <t>Total Red</t>
  </si>
  <si>
    <t>1.1 Senior / executive leadership for SEND in the CCG</t>
  </si>
  <si>
    <t>1.2 Special/Unusual commissioning requests</t>
  </si>
  <si>
    <t>1.3 Monitoring and Agreeing Plans</t>
  </si>
  <si>
    <t>1.4 Resourcing Joint Arrangements</t>
  </si>
  <si>
    <t>OVERALL PERCENTAGE SCORE</t>
  </si>
  <si>
    <t xml:space="preserve">1st Audit </t>
  </si>
  <si>
    <t>Special Educational Needs &amp; Disability (SEND)                                                           Diagnostic Checklist For CCGs</t>
  </si>
  <si>
    <t>INTRODUCTION</t>
  </si>
  <si>
    <t>3. COMMISSIONING</t>
  </si>
  <si>
    <t>1. LEADERSHIP</t>
  </si>
  <si>
    <t>2. JOINT ARRANGEMENTS</t>
  </si>
  <si>
    <t>4. EHC PLAN</t>
  </si>
  <si>
    <t>5. ENGAGEMENT</t>
  </si>
  <si>
    <t>6. MONITORING &amp; REDRESS</t>
  </si>
  <si>
    <t>OVERALL SCORE</t>
  </si>
  <si>
    <t xml:space="preserve">What are the arrangements for the CCG to consider requests for high-cost, low incidence care (this would go wider than SEND)? </t>
  </si>
  <si>
    <t>Formal communication on the above process with providers, local professionals.</t>
  </si>
  <si>
    <t>1st Audit RAG Rating: DD/MM/YY</t>
  </si>
  <si>
    <t>Special/Unusual Commissioning Requests: e.g. for complex needs</t>
  </si>
  <si>
    <t xml:space="preserve">How are these requests scrutinized? </t>
  </si>
  <si>
    <r>
      <t>Framework / protocol includes  procedure for reaching a decision. e.g. panel drawing on assessor recommendation, and executive oversight</t>
    </r>
    <r>
      <rPr>
        <b/>
        <sz val="10"/>
        <color theme="1"/>
        <rFont val="Arial"/>
        <family val="2"/>
      </rPr>
      <t>.</t>
    </r>
  </si>
  <si>
    <t xml:space="preserve">How do the arrangements for SEND dovetail with the process of continuing care assessments? </t>
  </si>
  <si>
    <t xml:space="preserve">CCG uses continuing care process as a model for SEND, e.g. in relation to decisions on care, use of multi-disciplinary input, and how it monitors timescales for contributions. </t>
  </si>
  <si>
    <t xml:space="preserve">Monitoring and agreeing plans </t>
  </si>
  <si>
    <t xml:space="preserve">Does the CCG has a formal monitoring process for the EHC plan process?  </t>
  </si>
  <si>
    <t>Is there a mechanism for monitoring the number and cost of EHC plans to the CCG?</t>
  </si>
  <si>
    <t xml:space="preserve">CCG has proportionate monitoring in place. This could include:                                        Monitoring via providers of the number of requests for input to plans; 
Monitoring via providers of progress over time of individual plans; 
Monitoring requests for specialised / additional commissioning
Monitoring complaints about EHC plans.
</t>
  </si>
  <si>
    <r>
      <rPr>
        <sz val="7"/>
        <color theme="1"/>
        <rFont val="Times New Roman"/>
        <family val="1"/>
      </rPr>
      <t xml:space="preserve"> </t>
    </r>
    <r>
      <rPr>
        <sz val="11"/>
        <color theme="1"/>
        <rFont val="Arial"/>
        <family val="2"/>
      </rPr>
      <t xml:space="preserve">Does the CCG employ a CSU (or other commissioning support) in relation to services for children with SEND? </t>
    </r>
  </si>
  <si>
    <t xml:space="preserve">If a CSU takes responsibility for commissioning for SEND, what is included in the contract, SLA or other arrangement? How is this performance managed or quality assured by the CCG? </t>
  </si>
  <si>
    <t>Agreement, SLA etc. with CSU includes SEND monitoring, need assessment etc.</t>
  </si>
  <si>
    <t xml:space="preserve">Resourcing joint arrangements. </t>
  </si>
  <si>
    <t xml:space="preserve">Is SEND their sole responsibility, or is it part of a larger portfolio (e.g. children’s commissioning)?  If the latter, what safeguards are in place to ensure time remains dedicated to SEND? </t>
  </si>
  <si>
    <t xml:space="preserve">What governance arrangements cover the team or individual’s work? </t>
  </si>
  <si>
    <t xml:space="preserve">Dedicated team or individual, as reflected in CCG business or workforce plan, job descriptions etc. </t>
  </si>
  <si>
    <t xml:space="preserve">Formal accountability, ultimately, to governing body or other executive, as outlined above . </t>
  </si>
  <si>
    <t xml:space="preserve">Regular management review of SEND arrangements, drawing on performance indicators, and staff feedback. 
CCG uses networks to formally compare expectations and arrangements with peers. 
Joint arrangements with the local authority include reviews of joint capacity in relation to servicing the SEND arrangements. </t>
  </si>
  <si>
    <t xml:space="preserve"> What personnel has the CCG dedicated to SEND? Is it a small team, or a lead individual, with administration support? </t>
  </si>
  <si>
    <t xml:space="preserve"> How does the CCG know it has sufficient resources dedicated to SEND? Does it discuss expectations and demand with other CCGs or its LA? Does a local network exist to allow this? </t>
  </si>
  <si>
    <t>• Are the joint arrangements fully documented, and subject to a written agreement?</t>
  </si>
  <si>
    <t>Documentation of agreement</t>
  </si>
  <si>
    <t>RED</t>
  </si>
  <si>
    <t>AMBER</t>
  </si>
  <si>
    <t>GREEN</t>
  </si>
  <si>
    <t>2. Joint Arrangements</t>
  </si>
  <si>
    <t>Working with the local authority</t>
  </si>
  <si>
    <t xml:space="preserve">• Is there a forum or working group for designing and reviewing joint arrangements? Does this have strategic links to HWB etc.? Is there lay / user involvement representation? </t>
  </si>
  <si>
    <t xml:space="preserve">• Have budget pooling or lead commissioning arrangements been considered? </t>
  </si>
  <si>
    <t xml:space="preserve">• Is there a mechanism for ongoing review of joint arrangements, drawing on evidence of implementation? </t>
  </si>
  <si>
    <r>
      <t xml:space="preserve">· </t>
    </r>
    <r>
      <rPr>
        <sz val="10"/>
        <color theme="1"/>
        <rFont val="Arial"/>
        <family val="2"/>
      </rPr>
      <t xml:space="preserve"> Is there a published statement of joint working / information on the joint arrangements (separate from the Local Offer)? </t>
    </r>
  </si>
  <si>
    <t>• How is the CCG involved in the development of the timetable for transition from statements to EHC plans?</t>
  </si>
  <si>
    <t xml:space="preserve">Section 75 agreement or similar. </t>
  </si>
  <si>
    <t>CCGs is involved in the development of the local authority transition plans as part of joint arrangement; CCG has articulated the need for statement reviews to providers.</t>
  </si>
  <si>
    <t>Health and wellbeing boards</t>
  </si>
  <si>
    <t>• Does the local Joint Strategic Needs Assessment and Joint Health and Wellbeing Strategy include SEND?</t>
  </si>
  <si>
    <t>• How does the CCG engage with the Health and Wellbeing Board and local Healthwatch?</t>
  </si>
  <si>
    <t xml:space="preserve">CCG as a member of HWB highlights local complex needs. </t>
  </si>
  <si>
    <t>Dispute Resolution</t>
  </si>
  <si>
    <t xml:space="preserve">• Is there an existing framework for strategic dispute resolution which could be adopted for SEND?  </t>
  </si>
  <si>
    <t xml:space="preserve">• Has peer review, arbitration or lay involvement been considered (e.g. neighbouring CCGs or local authorities giving their views). </t>
  </si>
  <si>
    <r>
      <rPr>
        <sz val="7"/>
        <color theme="1"/>
        <rFont val="Times New Roman"/>
        <family val="1"/>
      </rPr>
      <t xml:space="preserve"> </t>
    </r>
    <r>
      <rPr>
        <sz val="11"/>
        <color theme="1"/>
        <rFont val="Arial"/>
        <family val="2"/>
      </rPr>
      <t>• Is there a mechanism for resolving fundamental disputes about the joint arrangements, and disputes over who pays? What is the existing framework for disputes / deadlock on the responsible commissioner?</t>
    </r>
  </si>
  <si>
    <t xml:space="preserve">CCG and local authority joint arrangements include a formal, documented process for resolving disputes. 
This includes the monitoring by each party, and escalation procedures, and identifies personnel with delegated responsibility. 
</t>
  </si>
  <si>
    <t xml:space="preserve">FURTHER INFORMATION:   
</t>
  </si>
  <si>
    <t xml:space="preserve">The Communication Council briefing on SLCN for health audiences
www.thecommunicationtrust.org.uk/sendreforms   
The Royal College of Speech and Language Therapists has a range of information resources on speech and language therapy to support effective commissioning. 
http://www.rcslt.org/speech_and_language_therapy/commissioning/intro   </t>
  </si>
  <si>
    <t xml:space="preserve">Local Offer </t>
  </si>
  <si>
    <t xml:space="preserve">The local offer will be published on the local authority website, and this should include details of all services relevant to children and young people with SEND, including to access, eligibility criteria, and details of how individuals may seek more information or make a complaint.
CCGs should ensure that, in relation to health, the local offer is not just a summary of services which are commissioned for this group of children, but a useful tool for families, in navigating services and understanding remit and eligibility. CCGs may wish to map with providers the key services available / commissioned, and the development of the health element of the local offer provides an opportunity for dialogue with provides about what is commissioned, and the gaps in provision / service pressures. </t>
  </si>
  <si>
    <t>• How has the CCG mapped services to inform the Local Offer?</t>
  </si>
  <si>
    <t xml:space="preserve">• Has the CCG been engaged in the design of the Local Offer? </t>
  </si>
  <si>
    <t xml:space="preserve">• Is the CCG able to provide definitive information on eligibility and access? </t>
  </si>
  <si>
    <t xml:space="preserve">Health services for children with SEND included in the published local offer. 
Published local offer includes: 
(a) speech and language and other therapies, including any criteria that must be satisfied before this provision can be provided; 
(b) services relating to mental health, including any criteria that must be satisfied before this provision can be provided, and; 
(c) services for relevant early years providers, schools and post-16 institutions to assist them in supporting children and young people with medical conditions.
</t>
  </si>
  <si>
    <t xml:space="preserve">North Yorkshire County Council interactive local offer map; http://www.northyorks.gov.uk/media/26040/Local-offer-map/pdf/Local_Offer_site_map_final_v11.pdf 
There is a wide range of examples on how to approach the local offer in the Local Offer Information Pack. 
https://www.mottmac.com/download/file/6736?cultureId=127 </t>
  </si>
  <si>
    <t>Assessing local need</t>
  </si>
  <si>
    <t xml:space="preserve">• Does the CCG or CSU acting on its behalf, have a sense of local prevalence of SEND or likely demand? </t>
  </si>
  <si>
    <t xml:space="preserve">• Does the CCG know how many children will need EHC plans? </t>
  </si>
  <si>
    <t xml:space="preserve">• Do GP practice members of the CCG keep a register of children with LD, in line with the QOF? Does the CCG have access to the local authority register of disability? </t>
  </si>
  <si>
    <t>• Has the CCG mapped existing services for children with SEND, e.g. through provider contracts?</t>
  </si>
  <si>
    <t xml:space="preserve">CCG has articulated local need (if not covered in JSNA etc.) </t>
  </si>
  <si>
    <t xml:space="preserve">CCG plans include projected activity levels of SEND. </t>
  </si>
  <si>
    <t xml:space="preserve">CCG has mapped need via GP practices. </t>
  </si>
  <si>
    <t xml:space="preserve">CCG has identified needs through discussions with providers (e.g. assessing levels of need for SLT and other therapies, number of children under care of a relevant paediatrician etc. </t>
  </si>
  <si>
    <t>CCG commissioning plan is informed by a needs assessment of children with complex needs / SEND – which could be the JSNA where relevant</t>
  </si>
  <si>
    <t xml:space="preserve">The ChiMat Needs Assessments Reports include one developed for children and young people with disabilities, showing likely prevalence for each local authority area. http://atlas.chimat.org.uk/IAS/profiles/needsassessments 
The Multi-Agency Planning and Improvement Tool (MAPIT) supports service improvement for children and young people with special educational needs and disabilities and their families. http://www.councilfordisabledchildren.org.uk/resources/mapit-multi-agency-planning-and-improvement-tool
</t>
  </si>
  <si>
    <t xml:space="preserve">Affordability and demand  </t>
  </si>
  <si>
    <t xml:space="preserve">The new arrangements between CCGs and local authorities provide a means of reaching a consensual decision on difficult choices (and possible mitigation of impact – e.g. the flexible use of communication support to offset the need for clinical SLT). 
They also provide a basis for strategic discussions on contractual flexibilities, informing dialogue between the CCG and the provider on changing demand. 
</t>
  </si>
  <si>
    <t>• Is there a local mechanism for anticipating changes in demand?</t>
  </si>
  <si>
    <t>CCG has a mechanism for dialogue with providers on local SEND prevalence.</t>
  </si>
  <si>
    <t xml:space="preserve">Contracts  </t>
  </si>
  <si>
    <t>• How does the CCG communicate with its providers on SEND?</t>
  </si>
  <si>
    <t xml:space="preserve">• How is the provider supported in Pathway design –e.g. with development money,  clinical reference group; is the redesign demand-led?  </t>
  </si>
  <si>
    <t xml:space="preserve">CCG is active in supporting pathway design for children with complex needs. </t>
  </si>
  <si>
    <t xml:space="preserve">CCG has a mechanism for communication  with providers on SEND. </t>
  </si>
  <si>
    <t xml:space="preserve">Under the National Health Service Commissioning Board and Clinical Commissioning Groups (Responsibilities and Standing Rules) (Amendment) Regulations 2013, the families of a child or young person eligible for continuing care have a ‘right to have’ a personal health budget, covering the part of their care package which would be provided by the NHS. 
Personal health budgets are not restricted to children and young people eligible for continuing care. They can be offered to other children on a discretionary basis.
</t>
  </si>
  <si>
    <t xml:space="preserve">NHS England’s information hub on personal budgets: 
http://www.peoplehub.org.uk/ 
For more guidance on personal health budgets, see Guidance on the “right to have” a Personal Health Budget in Adult NHS Continuing Healthcare and Children and Young People’s Continuing Care (September 2014).
http://www.personalhealthbudgets.england.nhs.uk/_library/Resources/Personalhealthbudgets/2014/Personal_health_budgets_right_to_have_guidance.pdf
Understanding the Resource Allocation
System (RAS). Developing a self-directed support approach to resource allocation
for children, young people and families (2013) 
http://www.in-control.org.uk/media/131598/understanding_the_ras%20-%20final%20for%20print.pdf 
Making It Personal 2 is a resource for families and commissioners and providers to support developing personalisation in care, through use of personal budgets.  
http://www.kids.org.uk/mip2 
The SEND Pathfinder Information Pack - Personal Budgets. http://www.sendpathfinder.co.uk/personal-budget-information
</t>
  </si>
  <si>
    <t xml:space="preserve">Established routes / fora for joint discussions, at which SEND can be considered. 
SEND arrangements are part of arrangements for joint / lead commissioning for children.
</t>
  </si>
  <si>
    <t>2.1 Working with Local Authority</t>
  </si>
  <si>
    <t>2.3 Dispute Resolution</t>
  </si>
  <si>
    <t>2.4 Local Offer</t>
  </si>
  <si>
    <t>3. Commissioning</t>
  </si>
  <si>
    <t>Personal Budgets</t>
  </si>
  <si>
    <t xml:space="preserve">CCG local plans meet 5 Year Forward View expectations of offering PHBs to children with continuing care needs, and SEND.
CCG publicises and promotes the availability of personal health budgets to children and young people eligible for continuing care, and provides information, advice and other support to children and young people who are eligible, and their families or representatives.                            
</t>
  </si>
  <si>
    <t>Designated Medical Officer / Designated Clinical Officer</t>
  </si>
  <si>
    <t xml:space="preserve">Formally identified local health professional , with job description and dedicated time.
DMO name is contactable (information for example on the Local Offer pages).  
</t>
  </si>
  <si>
    <t xml:space="preserve">The BACD have published a model job description for a DMO: 
http://www.bacdis.org.uk/policy/documents/DesignatedDrJDforSEND.pdf  
Dr. Karen Horridge, Chair of the BACD has published a presentation capturing the scope of the DMO role in an effective SEND system. 
http://www.bacdis.org.uk/policy/documents/MedicalAdviceforEducation-RecforPaedsBACCHBACD23Sept2014.pdf
</t>
  </si>
  <si>
    <t>4. Education, Health &amp; Care Plan</t>
  </si>
  <si>
    <t>Coordinated Assessment</t>
  </si>
  <si>
    <t xml:space="preserve">•  Has the CCG been involved in developing the EHC plan templates for its relevant local authorities?  </t>
  </si>
  <si>
    <t xml:space="preserve">• Does the CCG have a clear process / pathway for referrals directed to it? </t>
  </si>
  <si>
    <t xml:space="preserve">• Does the CCG oversee providers and ensure they have a pathway?  </t>
  </si>
  <si>
    <t xml:space="preserve">• Does the CCG have a strategy for mitigating impact of service pressures on EHC process? </t>
  </si>
  <si>
    <t xml:space="preserve"> • How are local health providers able to respond to requests for input?  </t>
  </si>
  <si>
    <t xml:space="preserve">CCG has ensured that key personnel are familiar with the EHC plan templates, and its statutory elements (which are consistent for all plans).                                                                                                                                                                                  CCG has been involved in development of all relevant plan formats, or failing that, has seen and discussed all relevant formats with local authorities, so expectations are clear. </t>
  </si>
  <si>
    <t xml:space="preserve">CCG has an agreed process in place (with appropriate personnel to oversee and manage) for receiving requests for EHC plan input. 
Similarly, relevant providers (NHS Trusts, FTs, Community and MH Trusts etc.) are all apprised of the EHC process, and CCG ensures that providers, either though contract with management or otherwise, are ready to participate in EHC plans. 
This should include monitoring / reporting, however light touch, allowing the CCG to assess how timely is the health service response. 
</t>
  </si>
  <si>
    <t xml:space="preserve">CCG ensures that all relevant health providers are aware of the EHC process, and the expectations of the plan. 
CCG has in place light-touch monitoring of response times (monitored via the local authority if necessary), and considers performance implications for contract management. 
CCG has a strategic approach to managing the logistics of the health input to the EHC process. 
</t>
  </si>
  <si>
    <t xml:space="preserve">Nottinghamshire County Council’s EHC plan animation: 
https://www.youtube.com/watch?v=3zf8BgtMKsg 
The British Academy of Childhood Disability has developed detailed guidelines for professionals who are asked to contribute to an EHC plan: 
http://www.bacdis.org.uk/policy/documents/MedicalAdviceforEducation-RecforPaedsBACCHBACD23Sept2014.pdf 
NB. DH is developing guidance for health services on responding to requests for information on a child’s health, for the EHC plan assessment process. 
The SEND Pathfinder Information Pack - Coordinated Assessment Process and Education, Health and Care (EHC) Plan:
http://www.sendpathfinder.co.uk/coordinated-assessment-process
A guide to EHC plans for health professionals. 
http://www.councilfordisabledchildren.org.uk/resources/ehc-plans-for-health-professionals
</t>
  </si>
  <si>
    <t>Sign off</t>
  </si>
  <si>
    <t xml:space="preserve">• How does the CCG resolve disputes on individual plans  </t>
  </si>
  <si>
    <t xml:space="preserve">• Is there sufficient scope for an iterative process before plan sign-off?  </t>
  </si>
  <si>
    <t xml:space="preserve">• Does the CCG have a clear sign-off process in place?   </t>
  </si>
  <si>
    <t xml:space="preserve">CCG either has its own sign-off arrangements in place (e.g. by suitable personnel with appropriate links to strategy and finance), or has a protocol for delegation to a senior clinician or the DMO.
</t>
  </si>
  <si>
    <t xml:space="preserve">CCG has mechanism for plan sign-off, which is the culmination of plan development and scrutiny by all relevant parties. </t>
  </si>
  <si>
    <t xml:space="preserve">• How does the CCG resolve disputes on individual plans?  </t>
  </si>
  <si>
    <t>5. Engagement</t>
  </si>
  <si>
    <t>Users</t>
  </si>
  <si>
    <t>• Does the CCG link with its Parent Carer Forum?</t>
  </si>
  <si>
    <t xml:space="preserve">• How does SEND feature in the CCG’s exercise of its statutory duties in relation to engagement?   </t>
  </si>
  <si>
    <t xml:space="preserve">• Has the CCG worked with children and young people and their families in developing its role in joint arrangements? </t>
  </si>
  <si>
    <t xml:space="preserve">• How can the CCG measure the patient experience of children with SEND? </t>
  </si>
  <si>
    <t>CCG (or its providers) have involved children or young people with SEND and their families in their contribution to the:
- Local Offer
- EHC plan 
or have made sure that the local authority, in its engagement with children and young people, takes account of children’s health needs.</t>
  </si>
  <si>
    <t xml:space="preserve"> CCG has a mechanism for engagement with children and young people with SEND and their families.  
CCG is able to demonstrate how it responds to the feedback from engagement with children and young people with SEND, and their families, in its policies, particularly in relation to commissioning.</t>
  </si>
  <si>
    <t xml:space="preserve">CCG has regular contact with its local PCF. </t>
  </si>
  <si>
    <t xml:space="preserve">CCG has a [published] policy on engaging with hard to reach groups and is active in ensuring this is implemented. 
CCG has specific events or engagement activities with hard to reach groups. 
CCG is able to demonstrate how it responds to the feedback from engagement in its policies, particularly in relation to commissioning. 
</t>
  </si>
  <si>
    <t xml:space="preserve">The SEND Pathfinder Information Pack - Engagement &amp; Participation – has a very extensive collection of good practice and resources on engaging with children, young people and their families: 
http://www.sendpathfinder.co.uk/engagement-and-participation-information-pack 
Contact a Family: for examples of how parent carer forums have helped improve services and resources on parent participation, see www.cafamily.org.uk/parentcarerparticipation
A full list of Parent Carer forums can be found at the National Network of Parent Carer Forums: www.nnpcf.org.uk
NHS England’s guidance on patient and public involvement is Transforming Participation in Health and Care. The NHS belongs to us all.
http://www.england.nhs.uk/wp-content/uploads/2013/09/trans-part-hc-guid1.pdf </t>
  </si>
  <si>
    <t xml:space="preserve">CCG measurement of user / patient experience allows experiences of children and young people with SEND to be identified. 
CCG or its providers uses the Parent Carer Forum to survey experiences of children and young people and their families. 
Friends and Family test allows experiences of children and young people with SEND to be identified. 
Implications of NHS National Children's Inpatient and Day Case survey results from local Trusts for children and young people with complex needs are considered. 
CCG or its providers use bespoke feedback gathering (e.g. survey, feedback forms, focus groups). 
</t>
  </si>
  <si>
    <t>6. Monitoring &amp; Redress</t>
  </si>
  <si>
    <t xml:space="preserve">• What evidence does the CCG use to monitor progress of its SEND arrangements? 
• Does the CCG consider evidence of: 
- the effectiveness of joint arrangements; 
- the effectiveness of engagement with stakeholders and service users; 
- progress on individual EHC plans; 
- the numbers of requests for EHC plans / requests for input by the LA;
- how providers are participating in the progress; 
- timeliness of advice;
- progress against outcomes in EHC plans; 
- improvements in health and wellbeing outcomes for children and young people with SEND for whom the CCG is responsible?  
</t>
  </si>
  <si>
    <t xml:space="preserve">CCG has monitoring embedded in its joint arrangements, with appropriate executive oversight. 
CCG produces regular performance reports using a range of relevant indicators , and reflects on their implications. 
</t>
  </si>
  <si>
    <t xml:space="preserve">• Has the CCG considered potential gaps and new collections, e.g.
- questionnaires of service users
- a regular data return from designated providers etc.
- data from the local authority on requests and timeliness of response. 
   </t>
  </si>
  <si>
    <t xml:space="preserve">CCG has mapped existing data sources and collects new data and intelligence where relevant. </t>
  </si>
  <si>
    <t xml:space="preserve">• What evidence does the CCG use to demonstrate compliance with its statutory duties, and to inform National Assurance (e.g. by NHS England, or CQC / Ofsted joint inspections). </t>
  </si>
  <si>
    <t xml:space="preserve">CCG has a process of collecting evidence systematically to support assurance, informed by CCG Assurance Framework and CQC / Ofsted inspection framework. </t>
  </si>
  <si>
    <t>Data Sharing</t>
  </si>
  <si>
    <t xml:space="preserve">Consent for sharing of personal data should be fundamental to the EHC process; consent should be obtained initially for sharing plan documentation with potential contributors, and sharing evidence to inform co-ordinated assessment. Plan portability will support better data sharing. Some local authorities have developed web-based portals / electronic records, which allow contributors to be granted consent by the child or young person, and to add their advice remotely. 
The new NHSmail encryption feature means that health and social care staff now benefit from a secure service which allows them to communicate across organisation boundaries and industry sectors. NHSmail can now be used securely across the entire health and social care community – in fact with anyone using any email account. This feature will allow health professionals to submit their contributions to EHC plans, and to discuss cases involving confidential data, by e-mail. </t>
  </si>
  <si>
    <t xml:space="preserve">Has the CCG ensured there is a proportionate way for different professionals both to contribute advice to the plan, and to scrutinise and sign-off the draft – e.g. through an electronic plan
</t>
  </si>
  <si>
    <t xml:space="preserve">• Has the CCG worked with the local authority to map data flows to support EHC plans?  
 </t>
  </si>
  <si>
    <t xml:space="preserve">• Is there a policy in place for local data sharing, fundamental to a co-ordinated assessment and planning process? Different professional teams may have different systems (e.g. GPs, community nurses, hospital paediatricians) – has the CCG checked with providers how effectively – if at all – these can ‘talk’ to each other? </t>
  </si>
  <si>
    <t xml:space="preserve">• Are arrangements in place for data sharing via secure networks (or by using the encryption function in NHSmail e-mails)? 
- data from the local authority on requests and timeliness of response. 
   </t>
  </si>
  <si>
    <t xml:space="preserve">• In the absence of electronic data sharing, has the CCG overseen a protocol for e-mail or paper-based communication, which meets the expectations of the EHC template, and can support a co-ordinated process (e.g. e-mails to a central local authority or CCG mailbox)?  </t>
  </si>
  <si>
    <t xml:space="preserve">The revised Caldicott Principles:
https://www.gov.uk/government/uploads/system/uploads/attachment_data/file/251750/9731-2901141-TSO-Caldicott-Government_Response_ACCESSIBLE.PDF
A guide to confidentiality in health and social care. Treating confidential information with respect (HSCIC, 2013). 
http://www.hscic.gov.uk/media/12822/Guide-to-confidentiality-in-health-and-social-care/pdf/HSCIC-guide-to-confidentiality.pdf 
Information Sharing: Advice for practitioners providing safeguarding services to children, young people, parents and carers (HM Government, 2015). https://www.gov.uk/government/uploads/system/uploads/attachment_data/file/419628/Information_sharing_advice_safeguarding_practitioners.pdf
Further resources to support safe and effective information sharing can be found at the Centre for Excellence for Information Sharing (http://informationsharing.org.uk/) and the Information Governance Alliance (http://systems.hscic.gov.uk/infogov/iga).                                                  For a step-by-step guide for senders in the NHS using NHSmail see Sending an encrypted email from NHSmail to a non-secure email address (January, 2015) http://systems.hscic.gov.uk/nhsmail/secure/senders.pdf 
For recipients, see Guidance for recipients of an encrypted NHSmail email (January, 2015) http://systems.hscic.gov.uk/nhsmail/secure/recipients.pdf 
Further information on the encryption feature in general can be found at: http://systems.hscic.gov.uk/nhsmail/secure 
</t>
  </si>
  <si>
    <t>Complaints</t>
  </si>
  <si>
    <t xml:space="preserve">As per the legislative framework in the Local Authority Social Services and National Health Service Complaints Regulations  2009 [SI 2009; No 309], a complaint may be made to an NHS body, and when the complaint is dealt with, to the Parliamentary and Health Service Ombudsman, if the complainant is still dissatisfied. 
The joint arrangements for SEND must include arrangements for ensuring that disputes between the parties to those arrangements are resolved as quickly as possible, and arrangements for dealing with complaints in relation to the EHC plan.
Analysis of complaints in relation to EHC plans would reflect on the efficacy of assessment and planning for health.
</t>
  </si>
  <si>
    <t xml:space="preserve">• Does the CCG have a clear policy for complaints handling which can be applied in relation to SEND?   
 </t>
  </si>
  <si>
    <t xml:space="preserve">• Has the CCG or providers identified likely foci for complaints in the new framework (e.g. a long-standing long wait for assessment, delays in providing children’s wheelchairs). </t>
  </si>
  <si>
    <t xml:space="preserve">• Does the CCG have a PALS- type service for patient / user liaison? Is it fully sighted on the new SEND arrangements? </t>
  </si>
  <si>
    <t xml:space="preserve">• Is the PALS service appropriate for the joint arrangements? Is there a way for the PALS service to act as an advisor along the EHC plan process timeline (or to liaise with the local authority plan lead)? </t>
  </si>
  <si>
    <t xml:space="preserve">• Has the CCG / local authority worked with local Healthwatch, or other partners, to ensure clear advice is available locally on the SEND arrangements? </t>
  </si>
  <si>
    <t xml:space="preserve">• Has the CCG / local authority a co-ordinated or common framework for handling complaints. </t>
  </si>
  <si>
    <t xml:space="preserve">CCG complaints handling policy or system recognises the particular issues relevant to SEND. 
CCG monitors complaints relevant to SEND, and has a mechanism for reflecting on / acting on issues raised 
A potential KI would be the % of complaints relating to SEND (as % of complaints overall. One would expect the percentage of complaints to be broadly in line with local prevalence of SEND - e.g. less than 3%). 
</t>
  </si>
  <si>
    <t xml:space="preserve">CCG has a PALS-type service, with published contact details. 
The service is primed for supporting families in the SEND process (e.g. representatives have training or supporting information on SEND, and onward routes of contact for resolving issues). 
Contact details are included in the published local offer. 
</t>
  </si>
  <si>
    <t xml:space="preserve">CCG and Local Healthwatch have routine contact on SEND, complex needs.  </t>
  </si>
  <si>
    <t xml:space="preserve">CCG and local authority have an agreed approach to complaints handling, and share information, feedback etc. between them. 
CCG and local authority have a single point for making complaints in relation to an EHC plan (which could be via the local authority).
</t>
  </si>
  <si>
    <t>Mediation</t>
  </si>
  <si>
    <t xml:space="preserve">• Is there a procedure in place for initiating mediation? </t>
  </si>
  <si>
    <t xml:space="preserve">• Has the CCG considered the capacity needed for mediation, and factored this into capacity planning?  </t>
  </si>
  <si>
    <t xml:space="preserve">Historic data on mediation / complaints etc. obtained from local authority. 
CCG has projected potential referrals based on this data, anticipated demand etc. 
CCG has included costs of mediation in annual admin resources for SEND. </t>
  </si>
  <si>
    <t xml:space="preserve">CCG has an agreed process for escalating a request for mediation (agreed with local authority). 
</t>
  </si>
  <si>
    <t xml:space="preserve">
CCG has a contract or other supply arrangements in place with an independent mediator.
</t>
  </si>
  <si>
    <t xml:space="preserve">• Has the CCG arrangements in place to provide meditators?    </t>
  </si>
  <si>
    <t>3.1 Assessing Local Need</t>
  </si>
  <si>
    <t>3.2 Affordability and Demand</t>
  </si>
  <si>
    <t>3.3 Contracts</t>
  </si>
  <si>
    <t>2.2 Health and Wellbeing Boards</t>
  </si>
  <si>
    <t>Data to Monitor Progress</t>
  </si>
  <si>
    <t>3.4 Personal Budgets</t>
  </si>
  <si>
    <t>3.5 Designated Medical/Clinical Officer</t>
  </si>
  <si>
    <t>4.1 Coordinated Assessment</t>
  </si>
  <si>
    <t>4.2 Sign Off</t>
  </si>
  <si>
    <t>5.1 Users</t>
  </si>
  <si>
    <t>6.1 Data to Monitor Progress</t>
  </si>
  <si>
    <t>6.2 Data Sharing</t>
  </si>
  <si>
    <t>6.3 Complaints</t>
  </si>
  <si>
    <t>6.4 Mediation</t>
  </si>
  <si>
    <t xml:space="preserve">2ndAudit </t>
  </si>
  <si>
    <t>NHS City and Hackney CCG</t>
  </si>
  <si>
    <t>NHS Barking and Dagenham CCG</t>
  </si>
  <si>
    <t>NHS Barnet CCG</t>
  </si>
  <si>
    <t>NHS Bexley CCG</t>
  </si>
  <si>
    <t>NHS Brent CCG</t>
  </si>
  <si>
    <t>NHS Bromley CCG</t>
  </si>
  <si>
    <t>NHS Camden CCG</t>
  </si>
  <si>
    <t>NHS Croydon CCG</t>
  </si>
  <si>
    <t>NHS Ealing CCG</t>
  </si>
  <si>
    <t>NHS Enfield CCG</t>
  </si>
  <si>
    <t>NHS Greenwich CCG</t>
  </si>
  <si>
    <t>NHS Hammersmith and Fulham CCG</t>
  </si>
  <si>
    <t>NHS Haringey CCG</t>
  </si>
  <si>
    <t>NHS Harrow CCG</t>
  </si>
  <si>
    <t>NHS Havering CCG</t>
  </si>
  <si>
    <t>NHS Hillingdon CCG</t>
  </si>
  <si>
    <t>NHS Hounslow CCG</t>
  </si>
  <si>
    <t>NHS Islington CCG</t>
  </si>
  <si>
    <t>NHS West London (K&amp;C &amp; QPP) CCG</t>
  </si>
  <si>
    <t>NHS Kingston CCG</t>
  </si>
  <si>
    <t>NHS Lambeth CCG</t>
  </si>
  <si>
    <t>NHS Lewisham CCG</t>
  </si>
  <si>
    <t>NHS Merton CCG</t>
  </si>
  <si>
    <t>NHS Newham CCG</t>
  </si>
  <si>
    <t>NHS Redbridge CCG</t>
  </si>
  <si>
    <t>NHS Richmond CCG</t>
  </si>
  <si>
    <t>NHS Southwark CCG</t>
  </si>
  <si>
    <t>NHS Sutton CCG</t>
  </si>
  <si>
    <t>NHS Tower Hamlets CCG</t>
  </si>
  <si>
    <t>NHS Waltham Forest CCG</t>
  </si>
  <si>
    <t>NHS Wandsworth CCG</t>
  </si>
  <si>
    <t>NHS Central London (Westminster) CCG</t>
  </si>
  <si>
    <t>NHS Bolton CCG</t>
  </si>
  <si>
    <t>NHS Bury CCG</t>
  </si>
  <si>
    <t>NHS Central Manchester CCG</t>
  </si>
  <si>
    <t>NHS South Manchester CCG</t>
  </si>
  <si>
    <t>NHS North Manchester CCG</t>
  </si>
  <si>
    <t>NHS Oldham CCG</t>
  </si>
  <si>
    <t>NHS Heywood, Middleton and Rochdale CCG</t>
  </si>
  <si>
    <t>NHS Salford CCG</t>
  </si>
  <si>
    <t>NHS Stockport CCG</t>
  </si>
  <si>
    <t>NHS Tameside and Glossop CCG</t>
  </si>
  <si>
    <t>NHS Trafford CCG</t>
  </si>
  <si>
    <t>NHS Wigan Borough CCG</t>
  </si>
  <si>
    <t>NHS Knowsley CCG</t>
  </si>
  <si>
    <t>NHS Liverpool CCG</t>
  </si>
  <si>
    <t>NHS St Helens CCG</t>
  </si>
  <si>
    <t>NHS Southport and Formby CCG</t>
  </si>
  <si>
    <t>NHS South Sefton CCG</t>
  </si>
  <si>
    <t>NHS Wirral CCG</t>
  </si>
  <si>
    <t>NHS Barnsley CCG</t>
  </si>
  <si>
    <t>NHS Doncaster CCG</t>
  </si>
  <si>
    <t>NHS Rotherham CCG</t>
  </si>
  <si>
    <t>NHS Sheffield CCG</t>
  </si>
  <si>
    <t>NHS Gateshead CCG</t>
  </si>
  <si>
    <t>NHS Newcastle West CCG</t>
  </si>
  <si>
    <t>NHS Newcastle North and East CCG</t>
  </si>
  <si>
    <t>NHS North Tyneside CCG</t>
  </si>
  <si>
    <t>NHS South Tyneside CCG</t>
  </si>
  <si>
    <t>NHS Sunderland CCG</t>
  </si>
  <si>
    <t>NHS Birmingham Crosscity CCG</t>
  </si>
  <si>
    <t>NHS Sandwell and West Birmingham CCG</t>
  </si>
  <si>
    <t>NHS Birmingham South and Central CCG</t>
  </si>
  <si>
    <t>NHS Coventry and Rugby CCG</t>
  </si>
  <si>
    <t>NHS Dudley CCG</t>
  </si>
  <si>
    <t>NHS Solihull CCG</t>
  </si>
  <si>
    <t>NHS Walsall CCG</t>
  </si>
  <si>
    <t>NHS Wolverhampton CCG</t>
  </si>
  <si>
    <t>NHS Bradford Districts CCG</t>
  </si>
  <si>
    <t>NHS Bradford City CCG</t>
  </si>
  <si>
    <t>NHS Airedale, Wharfdale and Craven CCG</t>
  </si>
  <si>
    <t>NHS Calderdale CCG</t>
  </si>
  <si>
    <t>NHS Greater Huddersfield CCG</t>
  </si>
  <si>
    <t>NHS North Kirklees CCG</t>
  </si>
  <si>
    <t>NHS Leeds North CCG</t>
  </si>
  <si>
    <t>NHS Leeds West CCG</t>
  </si>
  <si>
    <t>NHS Leeds South and East CCG</t>
  </si>
  <si>
    <t>NHS Wakefield CCG</t>
  </si>
  <si>
    <t>NHS Hartlepool and Stockton-On-Tees CCG</t>
  </si>
  <si>
    <t>NHS South Tees CCG</t>
  </si>
  <si>
    <t>NHS Darlington CCG</t>
  </si>
  <si>
    <t>NHS Halton CCG</t>
  </si>
  <si>
    <t>NHS Warrington CCG</t>
  </si>
  <si>
    <t>NHS Blackburn with Darwen CCG</t>
  </si>
  <si>
    <t>NHS Blackpool CCG</t>
  </si>
  <si>
    <t>NHS Hull CCG</t>
  </si>
  <si>
    <t>NHS East Riding of Yorkshire CCG</t>
  </si>
  <si>
    <t>NHS Vale of York CCG</t>
  </si>
  <si>
    <t>NHS North East Lincolnshire CCG</t>
  </si>
  <si>
    <t>NHS North Lincolnshire CCG</t>
  </si>
  <si>
    <t>NHS Southern Derbyshire CCG</t>
  </si>
  <si>
    <t>NHS Leicester City CCG</t>
  </si>
  <si>
    <t>NHS East Leicestershire and Rutland CCG</t>
  </si>
  <si>
    <t>NHS Nottingham City CCG</t>
  </si>
  <si>
    <t>NHS Herefordshire CCG</t>
  </si>
  <si>
    <t>NHS Telford and Wrekin CCG</t>
  </si>
  <si>
    <t>NHS Stoke on Trent CCG</t>
  </si>
  <si>
    <t>NHS Bath and North East Somerset CCG</t>
  </si>
  <si>
    <t>NHS Bristol CCG</t>
  </si>
  <si>
    <t>NHS North Somerset CCG</t>
  </si>
  <si>
    <t>NHS South Gloucestershire CCG</t>
  </si>
  <si>
    <t>NHS North, East, West Devon CCG</t>
  </si>
  <si>
    <t>NHS South Devon and Torbay CCG</t>
  </si>
  <si>
    <t>NHS Dorset CCG</t>
  </si>
  <si>
    <t>NHS Swindon CCG</t>
  </si>
  <si>
    <t>NHS Cambridgeshire and Peterborough CCG</t>
  </si>
  <si>
    <t>NHS Luton CCG</t>
  </si>
  <si>
    <t>NHS Southend CCG</t>
  </si>
  <si>
    <t>NHS Thurrock CCG</t>
  </si>
  <si>
    <t>NHS Medway CCG</t>
  </si>
  <si>
    <t>NHS Bracknell and Ascot CCG</t>
  </si>
  <si>
    <t>NHS Newbury and District CCG</t>
  </si>
  <si>
    <t>NHS North &amp; West Reading CCG</t>
  </si>
  <si>
    <t>NHS South Reading CCG</t>
  </si>
  <si>
    <t>NHS Slough CCG</t>
  </si>
  <si>
    <t>NHS Windsor, Ascot and Maidenhead CCG</t>
  </si>
  <si>
    <t>NHS Wokingham CCG</t>
  </si>
  <si>
    <t>NHS Milton Keynes CCG</t>
  </si>
  <si>
    <t>NHS Brighton and Hove CCG</t>
  </si>
  <si>
    <t>NHS Portsmouth CCG</t>
  </si>
  <si>
    <t>NHS Southampton CCG</t>
  </si>
  <si>
    <t>NHS Isle of Wight CCG</t>
  </si>
  <si>
    <t>NHS Bedfordshire CCG</t>
  </si>
  <si>
    <t>NHS Aylesbury Vale CCG</t>
  </si>
  <si>
    <t>NHS Chiltern CCG</t>
  </si>
  <si>
    <t>NHS West Cheshire CCG</t>
  </si>
  <si>
    <t>NHS South Cheshire CCG</t>
  </si>
  <si>
    <t>NHS Eastern Cheshire CCG</t>
  </si>
  <si>
    <t>NHS Vale Royal CCG</t>
  </si>
  <si>
    <t>NHS Kernow CCG</t>
  </si>
  <si>
    <t>NHS Cumbria CCG</t>
  </si>
  <si>
    <t>NHS North Derbyshire CCG</t>
  </si>
  <si>
    <t>NHS Hardwick CCG</t>
  </si>
  <si>
    <t>NHS Erewash CCG</t>
  </si>
  <si>
    <t>NHS North Durham CCG</t>
  </si>
  <si>
    <t>NHS Durham Dales, Easington and Sedgefield CCG</t>
  </si>
  <si>
    <t>NHS Eastbourne, Hailsham and Seaford CCG</t>
  </si>
  <si>
    <t>NHS Hastings and Rother CCG</t>
  </si>
  <si>
    <t>NHS High Weald Lewes Havens CCG</t>
  </si>
  <si>
    <t>NHS Basildon and Brentwood CCG</t>
  </si>
  <si>
    <t>NHS Mid Essex CCG</t>
  </si>
  <si>
    <t>NHS Castle Point and Rochford CCG</t>
  </si>
  <si>
    <t>NHS North East Essex CCG</t>
  </si>
  <si>
    <t>NHS West Essex CCG</t>
  </si>
  <si>
    <t>NHS Gloucestershire CCG</t>
  </si>
  <si>
    <t>NHS North Hampshire CCG</t>
  </si>
  <si>
    <t>NHS West Hampshire CCG</t>
  </si>
  <si>
    <t>NHS South Eastern Hampshire CCG</t>
  </si>
  <si>
    <t>NHS Fareham and Gosport CCG</t>
  </si>
  <si>
    <t>NHS North East Hampshire and Farnham CCG</t>
  </si>
  <si>
    <t>NHS East and North Hertfordshire CCG</t>
  </si>
  <si>
    <t>NHS Herts Valleys CCG</t>
  </si>
  <si>
    <t>NHS Ashford CCG</t>
  </si>
  <si>
    <t>NHS Canterbury and Coastal CCG</t>
  </si>
  <si>
    <t>NHS Dartford, Gravesham and Swanley CCG</t>
  </si>
  <si>
    <t>NHS South Kent Coast CCG</t>
  </si>
  <si>
    <t>NHS West Kent CCG</t>
  </si>
  <si>
    <t>NHS Swale CCG</t>
  </si>
  <si>
    <t>NHS Thanet CCG</t>
  </si>
  <si>
    <t>NHS East Lancashire CCG</t>
  </si>
  <si>
    <t>NHS Chorley and South Ribble CCG</t>
  </si>
  <si>
    <t>NHS Fylde &amp; Wyre CCG</t>
  </si>
  <si>
    <t>NHS Lancashire North CCG</t>
  </si>
  <si>
    <t>NHS Greater Preston CCG</t>
  </si>
  <si>
    <t>NHS West Lancashire CCG</t>
  </si>
  <si>
    <t>NHS West Leicestershire CCG</t>
  </si>
  <si>
    <t>NHS Lincolnshire East CCG</t>
  </si>
  <si>
    <t>NHS Lincolnshire West CCG</t>
  </si>
  <si>
    <t>NHS South West Lincolnshire CCG</t>
  </si>
  <si>
    <t>NHS South Lincolnshire CCG</t>
  </si>
  <si>
    <t>NHS South Norfolk CCG</t>
  </si>
  <si>
    <t>NHS West Norfolk CCG</t>
  </si>
  <si>
    <t>NHS North Norfolk CCG</t>
  </si>
  <si>
    <t>NHS Norwich CCG</t>
  </si>
  <si>
    <t>NHS Great Yarmouth and Waveney CCG</t>
  </si>
  <si>
    <t>NHS Corby CCG</t>
  </si>
  <si>
    <t>NHS Nene CCG</t>
  </si>
  <si>
    <t>NHS Northumberland CCG</t>
  </si>
  <si>
    <t>NHS Hambleton, Richmondshire and Whitby CCG</t>
  </si>
  <si>
    <t>NHS Harrogate and Rural District CCG</t>
  </si>
  <si>
    <t>NHS Scarborough and Ryedale CCG</t>
  </si>
  <si>
    <t>NHS Nottingham North and East CCG</t>
  </si>
  <si>
    <t>NHS Mansfield and Ashfield CCG</t>
  </si>
  <si>
    <t>NHS Bassetlaw CCG</t>
  </si>
  <si>
    <t>NHS Nottingham West CCG</t>
  </si>
  <si>
    <t>NHS Newark &amp; Sherwood CCG</t>
  </si>
  <si>
    <t>NHS Rushcliffe CCG</t>
  </si>
  <si>
    <t>NHS Oxfordshire CCG</t>
  </si>
  <si>
    <t>NHS Shropshire CCG</t>
  </si>
  <si>
    <t>NHS Somerset CCG</t>
  </si>
  <si>
    <t>NHS Cannock Chase CCG</t>
  </si>
  <si>
    <t>NHS East Staffordshire CCG</t>
  </si>
  <si>
    <t>NHS South East Staffs and Seisdon Peninsular CCG</t>
  </si>
  <si>
    <t>NHS North Staffordshire CCG</t>
  </si>
  <si>
    <t>NHS Stafford and Surrounds CCG</t>
  </si>
  <si>
    <t>NHS Ipswich and East Suffolk CCG</t>
  </si>
  <si>
    <t>NHS West Suffolk CCG</t>
  </si>
  <si>
    <t>NHS Surrey Downs CCG</t>
  </si>
  <si>
    <t>NHS North West Surrey CCG</t>
  </si>
  <si>
    <t>NHS Surrey Heath CCG</t>
  </si>
  <si>
    <t>NHS Guildford and Waverley CCG</t>
  </si>
  <si>
    <t>NHS East Surrey CCG</t>
  </si>
  <si>
    <t>NHS Warwickshire North CCG</t>
  </si>
  <si>
    <t>NHS South Warwickshire CCG</t>
  </si>
  <si>
    <t>NHS Coastal West Sussex CCG</t>
  </si>
  <si>
    <t>NHS Crawley CCG</t>
  </si>
  <si>
    <t>NHS Horsham and Mid Sussex CCG</t>
  </si>
  <si>
    <t>NHS Wiltshire CCG</t>
  </si>
  <si>
    <t>NHS Redditch and Bromsgrove CCG</t>
  </si>
  <si>
    <t>NHS South Worcestershire CCG</t>
  </si>
  <si>
    <t>NHS Wyre Forest CCG</t>
  </si>
  <si>
    <t xml:space="preserve">2nd Audit </t>
  </si>
  <si>
    <t>CLINICAL COMMISSIONING GROUP:</t>
  </si>
  <si>
    <t xml:space="preserve"> </t>
  </si>
  <si>
    <t>Has the CCG governing body (or other executive body) signed off the joint arrangements required by the Children and Families Act?</t>
  </si>
  <si>
    <t>Is there an agreed and publicised protocol setting out how professionals raise these requests with the commissioner?</t>
  </si>
  <si>
    <t>CCG have agreed resourcing for the DMO/DCO Role?  The post has been appointed to and has sufficient PA s to carry out the role.</t>
  </si>
  <si>
    <t>• How is the CCG assuring itself that there are no gaps in provision?</t>
  </si>
  <si>
    <r>
      <t xml:space="preserve">Framework includes parameters for evidence gathering – e.g. single assessor, as for continuing care, with which local professionals are familiar.
</t>
    </r>
    <r>
      <rPr>
        <b/>
        <sz val="10"/>
        <color theme="1"/>
        <rFont val="Arial"/>
        <family val="2"/>
      </rPr>
      <t xml:space="preserve">  
</t>
    </r>
    <r>
      <rPr>
        <b/>
        <i/>
        <sz val="10"/>
        <color theme="1"/>
        <rFont val="Arial"/>
        <family val="2"/>
      </rPr>
      <t xml:space="preserve">CCG is part of a local network for sharing benchmarking information; CCG arrangements include representatives from outside the CCG to provide quality assurance (e.g. on a panel). </t>
    </r>
  </si>
  <si>
    <t xml:space="preserve">What evidence does the CCG draw on in making a decision on such requests? 
Does the CCG use peer review to consider requests or evidence from other commissioners? </t>
  </si>
  <si>
    <t xml:space="preserve">The CCG governing body (or other executive arrangements) should oversee the joint arrangements for SEND, and the contribution of health and ensure a clear line of accountability.The CCG is subject to a number of statutory duties, and the decisions made by the professionals working for the providers from whom it commissions services may have significant cost implications. CCGs will want therefore to ensure there is appropriate leadership and governance arrangements in place. Senior leadership support will be required to secure strategic partnership arrangements with local authorities. The CCG has to be part of joint arrangements; contributing to the published Local Offer of services for children and young people with SEND, and securing input from provider servcies. A senior champion in the CCG would help to ensure the needs of children and young people with SEND or complex needs are being considered and ensure adequate oversight.                            </t>
  </si>
  <si>
    <t xml:space="preserve">Special educational needs and disability code of practice: 0 to 25 years. Statutory guidance for organisations who work with and support children and young people with special educational needs and disabilities (2014) </t>
  </si>
  <si>
    <t>Disability Matters is a free training resource for anyone working with those with a disability or special educational need (of all ages)</t>
  </si>
  <si>
    <t>In addition to the above resources, there is a health guide to the SEND Code of Practice</t>
  </si>
  <si>
    <t>NHS England’s model CCG constitution guidance</t>
  </si>
  <si>
    <t>Children with SEND may have high-cost health needs, which the CCG will have to ensure are met under its statutory duties under section 3 of the NHS Act.  The CCG will also need to be able to consider an ad hoc requests for care which is not routinely commissioned. Advice on a child’s health needs as part of the EHC assessment process will usually be provided by professionals employed by a provider commissioned by the CCG. It could include a wide range of professionals: paediatricians, therapists, nurses etc.  The professional may make a recommendation in the plan for care which would need to be commissioned specially, or which goes beyond routine allowance (e.g. a greater volume of SLT than might usually be made available), and there must be a mechanism in the joint arrangements for the CCG to be alerted to these non-routine requests, and to consider them. 
The continuing care process is similar to that for SEND, involving a multi-disciplinary assessment, and a decision on what care should be commissioned which is not part of universal or specialised services. The same panel, or other arrangements could be used to consider both continuing care packages, and the health element of the EHC plan. CCGs and local authorities may wish for the same oversight arrangements to apply to both.</t>
  </si>
  <si>
    <t xml:space="preserve">The framework for Children and Young People’s Continuing Care has been revised to take account of the new SEND framework. </t>
  </si>
  <si>
    <t xml:space="preserve">The Children and Families Act 2014, </t>
  </si>
  <si>
    <t xml:space="preserve">For more detailed advice on monitoring, see the annex.  The role of the CSU could be pivotal in providing  expertise and engagement with providers to ensure a smooth process, and ensuring that SEND is adequately reflected in commissioning plans. CSUs could provide: 
• Analytical support – looking at demand and prevalence
• Servicing of joint arrangements with LA and other partners
• Interaction with providers, and monitoring of arrangements and progress.
</t>
  </si>
  <si>
    <t xml:space="preserve">Ensuring effective implementation of the new statutory framework for SEND should not be resource intensive as long as providers are set to participate in EHC plan development.  Ensuring appropriate strategic links with the local authority will require some senior input. Monitoring implementation on a day-to-day basis can be subsumed within on-going monitoring of commissioning services for children. Where mediation or complaints handling is necessary, more intensive input would be required, but this would be on an occasional rather than a routine basis. 
The CCG will want to ensure the effectiveness of its role in joint arrangements, and the effectiveness of the services it is commissioning for this cohort. This will require a mix of evidence, some of process (the relationship with the local authority), some of volume (the number of EHC plans, compared with anticipated demand), user experience, and outcomes (both at cohort level, and in terms of the EHC plan delivering the specified outcomes for the individual). 
• Is there a mechanism for adjusting resources to take account of changes in demand? 
• Is there formal workforce development of the team, including time spent with providers? 
• Is the team able to liaise with providers on a routine basis outside of the formal performance management / monitoring routes?
• How does the CCG quality assure its work in relation to SEND?
</t>
  </si>
  <si>
    <t xml:space="preserve">Any formal agreements should be signed-off at executive / Governing body level in the CCG (depending on how the executive function is exercised).  There will be lower-level elements of joint working which fall within the delegated authority of the CCG officer. Even then, the CCG would need to ensure it had sufficient oversight to assure itself that it was fulfilling its statutory obligations. 
Formal section 75 agreements or other formal arrangements are not mandatory, however, many local areas find that once set up they provide a more efficient and streamlined approach to the allocation of resources.  The new statutory framework requires CCGs and local authorities to agree joint arrangements, focused on the assessment and planning of an individual Education, Health and Care plan for each child with special educational needs.  
The joint arrangements are also intended to provide a basis for integrated working to support children with SEND who are not eligible for an EHC plan.  The CCG and local authority should agree a reasonable set of arrangements for how they manage their day-to-day interactions.  A written agreement is recommended, to ensure parties to the agreement have a common point of reference (dispute resolution in particular will need to refer to the original terms of the joint arrangements).
CCGs and health providers are likely to have to work with more than one local authority, each with their own approach and EHC plan format. Each local authority will have to meet the same statutory requirements, and each EHC plan has to have the same sections. These provide a basis for the CCG and providers to take a consistent approach to each local authority; areeing with providers on an approach for their contributions to plans, which individual local authorities would incorporate. A  consistent template or methodology could be used for interaction with each local authority, and codified as part of the joint arrangements. 
The local authority has the lead in implementing the new SEND framework locally, but there has to be partnership working in developing joint arrangements which both parties can support. Ensuring the robustness of arrangements cannot be undertaken by local authorities and CCGs in silos; the arrangements are designed to develop integrated approaches, and should be assessed in an integrated way. The CCG need to work with partners in assessing local demand, and promoting SEND within local health and care strategies. 
If the local authority cannot work with the CCG, then this will impact significantly on its ability to deliver effective services for children and young people with SEND. Another local authority or CCG might be able to provide peer support or arbitrate where there is a significant disagreement.
                                </t>
  </si>
  <si>
    <t xml:space="preserve">The Joint Commissioning Information pack has abundant evidence on effective collaboration
</t>
  </si>
  <si>
    <t xml:space="preserve">The Health and Wellbeing Board (HWB) has a pivotal role to play in supporting local services, including schools and colleges to address the needs of children with SEND. HWBs should act as a forum for strategic discussions between local authorities and CCGs. Some areas may also have existing multi-agency groups which lead or co-ordinate on issues relating to children and young people, which the HWB can link with as appropriate. The HWB might provide a good arena for discussing key issues regarding joint arrangements and integration.
The local JSNA / JHWS must take account of the needs of children and young people with SEND; however, absence of any explicit reference to SEND should not deter the CCG from meeting its obligations re: SEND. Ideally CCGs and local authorities as members of HWBs should ensure JSNA and JHWS articulate the local SEND need, which joint arrangements will focus on. </t>
  </si>
  <si>
    <t xml:space="preserve">Guidance for HWBs on children’s complex needs are be found at: 
https://www.gov.uk/government/uploads/system/uploads/attachment_data/file/357447/DH_HWB_children_s_guidance.pdf 
Operating Principles for Health and Wellbeing Boards. 
http://www.local.gov.uk/c/document_library/get_file?uuid=1ccc06cb-d44b-43c6-b04c-f7b713e03122&amp;groupId=10180 
Rochdale’s Joint Health and Wellbeing Strategy: 
http://www.hmr.nhs.uk/attachments/article/81/jointhealthwellbeingstrategy12-15.pdf?_sm_au_=iHVgkN6tWJ5nrVWj
Wiltshire’s Joint Health and Wellbeing Strategy: 
http://www.wiltshire.gov.uk/healthandsocialcare/jointhealthandwellbeingstrategy.htm
</t>
  </si>
  <si>
    <t xml:space="preserve">Joint arrangements need dispute resolution – a basic forum bringing the CCG and LA together, with appropriate senior oversight, directly linked to those with responsibility for determining commissioning strategy / plans, and with financial input. Joint arrangements could include a protocol for decision making and escalation and could plan for challenge points within the process (e.g. at referral, following joint assessment of evidence, mediation) 
Local authority and CCGs could take stock of existing commissioning plans, and capacity; the significance of the overlap of speech and language therapy would recommend a specific stocktake of SLT services across education and health, and how providers in particular manage demand, with a view to adopting a collaborative approach. Joint commissioning of SLT between schools, LA and CCG would be a sensible basis for an integrated, equitable approach. 
The SEND framework is about integrated commissioning; CCGs will necessarily have to commission  SLT for children with communication support needs – and the joint arrangements provide a basis for agreeing joined-up commissioning of SLT across education and health. Schools will often be commissioning SLT through delegated budgets, the pupil premium etc., and the local authority can help broker a joint approach between schools and the CCG.
</t>
  </si>
  <si>
    <t>CCG (or partners, such as Public Health) can determine demand based on: 
• Child and Maternal Health Intelligence Service (CHIMAT) Needs Assessment Report - Children and young people with disabilities http://www.chimat.org.uk/disability; 
• GP practice QOF registers of learning disability; 
• provider contracts / historic demand; 
• local authority registers of disability. 
• national prevalence data on key conditions; 
• engagement with Parent Carer Forums; other engagement with children, young people and families. 
• feedback from GP practice members, and from commissioned providers. 
The local authority should maintain as a statutory duty a register of people with a learning disability; GP practices, to quality for Quality and Outcome Framework points should establish and maintain a register of patients with learning disabilities (ID LD003). The provider perspective on the scope of current provision is essential. 
CCGs have to ensure that their commissioning plans are appropriate to meet local demand, and to ensure they have an effective relationship with the key providers to ensure the joint arrangements are delivering completed and implemented EHC plans.
Services for children with special educational needs could include a wide range of support, including speech and language therapy, assistive technology, children’s mental health services, occupational therapy, habilitation training, physiotherapy, specialist equipment, wheelchairs and continence supplies.
Where applicable, CCGs should work with neighbouring areas (LAs, CCGs and providers) to identify synergies and where provision can be improved by working across boundaries.</t>
  </si>
  <si>
    <t>Contracts or other agreements with providers may not have to change (although the new framework provides an opportunity for looking at what is commissioned). For instance agreement with providers that the EHC process would be appropriately supported and that information on services would be provided for the Local Offer.</t>
  </si>
  <si>
    <t>Partners should ensure there is a Designated Medical Officer or Clinical Officer (DMO / DCO) to support the CCG in meeting its statutory responsibilities for children and young people with SEND, primarily by providing a point of contact for local partners, when notifying parents and local authorities about children and young people they believe have, or may have, SEND, and when seeking advice on SEND. This does not alter the CCG’s responsibility for commissioning health provision.
The DMO / DCO provides the point of contact for local authorities, schools and colleges seeking health advice on children and young people who may have SEND, and provides a contact (or contacts) for CCGs or health providers so that appropriate notification can be given to the local authority of children under compulsory school age who they think may have SEND. 
The DMO / DCO should have an appropriate level of clinical expertise to enable them to exercise these functions effectively, and should be designated as the DMO / DCO in their job description. There may be one DMO / DCO for several CCGs and local authorities, where there are joint arrangements or shared commissioning responsibilities, and given the age range of EHC plans from birth to 25, the DMO / DCO may need to liaise with colleagues outside paediatrics.
This is a non-statutory role.  When carried out by a paediatrician the role is a Designated Medical Officer, when undertaken by a nurse or other health professional the role would be a Designated Clinical Office.  Nurses can be dual registered and this can be an advantage when considering the remit of the role from 0-25.</t>
  </si>
  <si>
    <t xml:space="preserve">The Education, Health and Care plan is a key focus for the new SEND arrangements. The plan is a statutory document, which captures: 
• the child or young person’s special educational needs and any health and social care needs;
• the services which the relevant commissioners intend to secure; 
• the outcomes which they will aim to deliver, based on the child or young person’s needs and aspirations.
If the plan specifies health care provision, the responsible commissioning body – usually the CCG - must arrange the specified health care provision for the child or young person.
There is no easy answer to the issue of capacity constraints. It is vital that the CCG talks to the local authority, so that the EHC process is not held up for a diagnosis which may take months – and a methodology can be agreed for allowing for pending assessments, and for reviews following an assessment.
There will be cases where a child or young person has been discharged from a clinic but where a programme of care advised by the clinic is being followed.  In such instances it is important that this programme of care is provided to the local authority as the health advice, rather than the information that the child has been discharged, and it is important that the CCG ensures that providers understand this.   There will also be cases where a child is not known to clinical services but where it has been identified that there is a health need.  In such instances CCGs will wish to consider a process which supports the timetable for completion of the plan.   Some areas are holding spare appointments whilst others are including a health assessment as an action for the EHC plan. 
Where a child does have a special educational need arising from a significant health issue, their health needs must be captured in the EHC plan, along with the services required to help deliver improved outcomes for them. It may be the case that the CCG would not need to commission any service which wasn’t already being secured, but they must ensure that their health needs are adequately covered by the EHC assessment and planning process.
</t>
  </si>
  <si>
    <t xml:space="preserve">The NHS has a duty to promote the participation of the patient and public in decisions about their health and care.  These duties are brought together in the NHS Constitution and apply to children and young people as well as adults.
To fulfil these statutory obligations there are a number of elements which should be in place:
• A policy on engaging with hard to reach groups and an active strategy for its implementation which includes events and activities.
• Able to demonstrate how it responds to the feedback which results from engagement activities, particularly in relation to commissioning.
• A mechanism for engagement with children and young people and their families – this may be through its local parent carer forum.
Children, young people and families should experience well coordinated assessment and planning leading to timely, well-informed decisions. Local authorities must consult the child and the child’s parent or the young person throughout the process of assessment and production of an EHC plan, and families should be closely involved in the process, by: 
• being provided with access to the relevant information in accessible formats; 
• given time to prepare for discussions and meetings, and 
• being allowed dedicated time in discussions and meetings to air their views. 
The lay representation in the CCG’s Governing Body would provide a means for lay scrutiny of joint arrangements, but there does need to be a clear line of sight from the CCG executive. Senior understanding of the statutory duties could be assured through a regular, although not too frequent standing item on the agenda of executive meetings (or an appropriate sub-group). 
Note that local Parent Carer forums and other patient / user representation groups are likely to be determined in their wish to hold CCGs to account for their role in relation to children's disability, an area which can attract significant local press attention.  </t>
  </si>
  <si>
    <t xml:space="preserve">Effective implementation can only be ensured through appropriate monitoring of the joint commissioning arrangements between CCG and local authority, of the process for developing individual EHC plans, and the success of the plans in delivering the outcomes specified for the child or young person. Given the comparative paucity of data collected on children’s disability, the CCG will need to identify and collect its own dataset of indicators of effective implementation, covering both process measures, and health and wellbeing outcomes for the child or young person. Engagement with children, young people and their families will also allow evidence of the user-reported experience to inform a view of implementation. Deep dive scrutiny of individual plans might identify gaps between need and provision (e.g. for SLT).  The Children and Young People's Dataset has been mandated for central flow from all NHS providers to HSCIC since September 2015.  This will, when fully implemented provide a rich source of data for CCGs and they will wish to ensure that providers are implementing the dataset.
See the annex for suggestions for monitoring information. </t>
  </si>
  <si>
    <t xml:space="preserve">Mediation must be offered to any child or young person (or their family), dissatisfied with the health element of the EHC plan.
The local authority will have arrangements for mediation for the education element of the EHC plan, and as part of the joint arrangements, the LA and CCG could agree to use the same mediators or participate in a single framework or contract for the provision of independent mediation.  Some CCGs have agreed to spot purchse mediation from the local authority mediation provider.
Effective working with the family in developing the plan and managing expectations should avoid the need for mediation in relation to the health element of the plan.
Mediation is typically only a valuable process if there is the potential for a compromise or alternative option on each side; a CCG entering into mediation will need to consider what the possible additional options might be in relation to a child’s EHC plan health element. </t>
  </si>
  <si>
    <t xml:space="preserve">• Has the CCG considered its response to requests for PHBs for continuing care? </t>
  </si>
  <si>
    <t xml:space="preserve">• Has the CCG considered the options for personal budgets?                                                                                                                                                                                                                                                                                                                                                    - a direct payment made to the young person or their family;
- the agreement of a notional budget to be spent by the CCG following discussions with the child or young person, and their family (or other representative) as to how best to secure the provision they need; 
- the transfer of a real budget agreed as above, to a person or organisation which applies the money in a way agreed between the CCG and the child or young person, and their family (or other representative).  
</t>
  </si>
  <si>
    <t>The CCG has discretion under section 3 of the NHS Act 2006 as to what it chooses to commission, and therefore, what services it will make available to the children and young people for whom it has responsibility. It is likely to be already commissioning paediatric and other services for children who would be eligible for EHC plans, so there would be no reason for not including these in a plan. 
If a CCG were to change its commissioning for children, and this meant some services were no longer made available, it would have to review the plans affected (and clearly the CCG would need to consider carefully the evidence on which it drew in making that decision).</t>
  </si>
  <si>
    <t>Choose CCG</t>
  </si>
  <si>
    <t>The CDC has produced free e-learning for CCGs on the Children and Families Act 2014</t>
  </si>
  <si>
    <t xml:space="preserve">Special Educational Needs &amp; Disability (SEND) Diagnostic Checklist for CCGs </t>
  </si>
  <si>
    <t xml:space="preserve">Date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</si>
</sst>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1"/>
      <color theme="1"/>
      <name val="Arial"/>
      <family val="2"/>
    </font>
    <font>
      <sz val="11"/>
      <color theme="1"/>
      <name val="Arial"/>
      <family val="2"/>
    </font>
    <font>
      <sz val="10"/>
      <color theme="1"/>
      <name val="Symbol"/>
      <family val="1"/>
      <charset val="2"/>
    </font>
    <font>
      <sz val="10"/>
      <color theme="1"/>
      <name val="Arial"/>
      <family val="2"/>
    </font>
    <font>
      <b/>
      <i/>
      <sz val="10"/>
      <color theme="1"/>
      <name val="Arial"/>
      <family val="2"/>
    </font>
    <font>
      <sz val="11"/>
      <color theme="1"/>
      <name val="Symbol"/>
      <family val="1"/>
      <charset val="2"/>
    </font>
    <font>
      <sz val="11"/>
      <color rgb="FF000000"/>
      <name val="Arial"/>
      <family val="2"/>
    </font>
    <font>
      <b/>
      <sz val="11"/>
      <color rgb="FF000000"/>
      <name val="Arial"/>
      <family val="2"/>
    </font>
    <font>
      <sz val="10"/>
      <color rgb="FF000000"/>
      <name val="Arial"/>
      <family val="2"/>
    </font>
    <font>
      <b/>
      <sz val="12"/>
      <color theme="1"/>
      <name val="Arial"/>
      <family val="2"/>
    </font>
    <font>
      <b/>
      <sz val="16"/>
      <color theme="1"/>
      <name val="Arial"/>
      <family val="2"/>
    </font>
    <font>
      <b/>
      <sz val="14"/>
      <color theme="0"/>
      <name val="Arial"/>
      <family val="2"/>
    </font>
    <font>
      <b/>
      <i/>
      <sz val="11"/>
      <color theme="1"/>
      <name val="Calibri"/>
      <family val="2"/>
      <scheme val="minor"/>
    </font>
    <font>
      <b/>
      <i/>
      <sz val="11"/>
      <color theme="1"/>
      <name val="Arial"/>
      <family val="2"/>
    </font>
    <font>
      <b/>
      <sz val="10"/>
      <color theme="1"/>
      <name val="Arial"/>
      <family val="2"/>
    </font>
    <font>
      <sz val="12"/>
      <color theme="1"/>
      <name val="Arial"/>
      <family val="2"/>
    </font>
    <font>
      <sz val="7"/>
      <color theme="1"/>
      <name val="Times New Roman"/>
      <family val="1"/>
    </font>
    <font>
      <b/>
      <i/>
      <sz val="11"/>
      <color rgb="FF000000"/>
      <name val="Arial"/>
      <family val="2"/>
    </font>
    <font>
      <sz val="16"/>
      <color theme="1"/>
      <name val="Calibri"/>
      <family val="2"/>
      <scheme val="minor"/>
    </font>
    <font>
      <b/>
      <sz val="11"/>
      <color theme="0"/>
      <name val="Arial"/>
      <family val="2"/>
    </font>
    <font>
      <sz val="11"/>
      <color theme="1"/>
      <name val="Calibri"/>
      <family val="2"/>
      <scheme val="minor"/>
    </font>
    <font>
      <b/>
      <sz val="14"/>
      <color theme="1"/>
      <name val="Arial"/>
      <family val="2"/>
    </font>
    <font>
      <b/>
      <sz val="28"/>
      <color theme="0"/>
      <name val="Arial"/>
      <family val="2"/>
    </font>
    <font>
      <u/>
      <sz val="11"/>
      <color theme="10"/>
      <name val="Calibri"/>
      <family val="2"/>
      <scheme val="minor"/>
    </font>
    <font>
      <b/>
      <sz val="18"/>
      <color theme="1"/>
      <name val="Arial"/>
      <family val="2"/>
    </font>
    <font>
      <b/>
      <sz val="20"/>
      <color theme="0"/>
      <name val="Arial"/>
      <family val="2"/>
    </font>
    <font>
      <b/>
      <sz val="12"/>
      <color theme="0"/>
      <name val="Arial"/>
      <family val="2"/>
    </font>
    <font>
      <sz val="14"/>
      <color theme="1"/>
      <name val="Arial"/>
      <family val="2"/>
    </font>
    <font>
      <sz val="14"/>
      <color theme="8"/>
      <name val="Arial"/>
      <family val="2"/>
    </font>
    <font>
      <b/>
      <sz val="16"/>
      <color theme="8"/>
      <name val="Arial"/>
      <family val="2"/>
    </font>
    <font>
      <b/>
      <u/>
      <sz val="24"/>
      <color theme="1"/>
      <name val="Arial"/>
      <family val="2"/>
    </font>
    <font>
      <u/>
      <sz val="12"/>
      <color theme="10"/>
      <name val="Arial"/>
      <family val="2"/>
    </font>
    <font>
      <u/>
      <sz val="14"/>
      <color theme="10"/>
      <name val="Arial"/>
      <family val="2"/>
    </font>
    <font>
      <u/>
      <sz val="11"/>
      <color theme="10"/>
      <name val="Verdana"/>
      <family val="2"/>
    </font>
    <font>
      <sz val="10"/>
      <color theme="1"/>
      <name val="Verdana"/>
      <family val="2"/>
    </font>
    <font>
      <sz val="11"/>
      <color theme="1"/>
      <name val="Verdana"/>
      <family val="2"/>
    </font>
  </fonts>
  <fills count="10">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rgb="FF009999"/>
        <bgColor indexed="64"/>
      </patternFill>
    </fill>
    <fill>
      <patternFill patternType="solid">
        <fgColor rgb="FF81E1DF"/>
        <bgColor indexed="64"/>
      </patternFill>
    </fill>
    <fill>
      <patternFill patternType="solid">
        <fgColor rgb="FFC00000"/>
        <bgColor indexed="64"/>
      </patternFill>
    </fill>
    <fill>
      <patternFill patternType="solid">
        <fgColor theme="5"/>
        <bgColor indexed="64"/>
      </patternFill>
    </fill>
    <fill>
      <patternFill patternType="solid">
        <fgColor theme="9"/>
        <bgColor indexed="64"/>
      </patternFill>
    </fill>
    <fill>
      <patternFill patternType="solid">
        <fgColor rgb="FFFFFFFF"/>
        <bgColor rgb="FF000000"/>
      </patternFill>
    </fill>
  </fills>
  <borders count="9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style="thin">
        <color indexed="64"/>
      </left>
      <right style="thick">
        <color indexed="64"/>
      </right>
      <top/>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right style="thick">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ck">
        <color indexed="64"/>
      </top>
      <bottom/>
      <diagonal/>
    </border>
    <border>
      <left style="medium">
        <color indexed="64"/>
      </left>
      <right/>
      <top/>
      <bottom style="thick">
        <color indexed="64"/>
      </bottom>
      <diagonal/>
    </border>
    <border>
      <left style="thin">
        <color indexed="64"/>
      </left>
      <right style="thick">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3">
    <xf numFmtId="0" fontId="0" fillId="0" borderId="0"/>
    <xf numFmtId="9" fontId="21" fillId="0" borderId="0" applyFont="0" applyFill="0" applyBorder="0" applyAlignment="0" applyProtection="0"/>
    <xf numFmtId="0" fontId="24" fillId="0" borderId="0" applyNumberFormat="0" applyFill="0" applyBorder="0" applyAlignment="0" applyProtection="0"/>
  </cellStyleXfs>
  <cellXfs count="326">
    <xf numFmtId="0" fontId="0" fillId="0" borderId="0" xfId="0"/>
    <xf numFmtId="0" fontId="4" fillId="0" borderId="0" xfId="0" applyFont="1"/>
    <xf numFmtId="0" fontId="0" fillId="0" borderId="0" xfId="0" applyBorder="1"/>
    <xf numFmtId="0" fontId="5" fillId="0" borderId="7" xfId="0" applyFont="1" applyBorder="1" applyAlignment="1">
      <alignment vertical="center" wrapText="1"/>
    </xf>
    <xf numFmtId="0" fontId="2" fillId="0" borderId="7" xfId="0" applyFont="1" applyBorder="1" applyAlignment="1">
      <alignment vertical="center" wrapText="1"/>
    </xf>
    <xf numFmtId="0" fontId="7" fillId="0" borderId="7" xfId="0" applyFont="1" applyBorder="1" applyAlignment="1">
      <alignment vertical="center" wrapText="1"/>
    </xf>
    <xf numFmtId="0" fontId="1" fillId="2" borderId="7" xfId="0" applyFont="1" applyFill="1" applyBorder="1" applyAlignment="1">
      <alignment vertical="center" wrapText="1"/>
    </xf>
    <xf numFmtId="0" fontId="2" fillId="3" borderId="12" xfId="0" applyFont="1" applyFill="1" applyBorder="1" applyAlignment="1">
      <alignment vertical="center" wrapText="1"/>
    </xf>
    <xf numFmtId="0" fontId="10" fillId="0" borderId="7" xfId="0" applyFont="1" applyBorder="1" applyAlignment="1">
      <alignment vertical="center" wrapText="1"/>
    </xf>
    <xf numFmtId="0" fontId="10" fillId="0" borderId="0" xfId="0" applyFont="1" applyBorder="1" applyAlignment="1">
      <alignment horizontal="center" vertical="center"/>
    </xf>
    <xf numFmtId="0" fontId="2" fillId="3" borderId="7" xfId="0" applyFont="1" applyFill="1" applyBorder="1" applyAlignment="1">
      <alignment vertical="center" wrapText="1"/>
    </xf>
    <xf numFmtId="0" fontId="2" fillId="0" borderId="0" xfId="0" applyFont="1" applyAlignment="1">
      <alignment horizontal="left" vertical="center" indent="2"/>
    </xf>
    <xf numFmtId="0" fontId="14" fillId="0" borderId="0" xfId="0" applyFont="1" applyAlignment="1">
      <alignment vertical="center"/>
    </xf>
    <xf numFmtId="0" fontId="14" fillId="0" borderId="0" xfId="0" applyFont="1" applyAlignment="1">
      <alignment horizontal="left" vertical="center" indent="2"/>
    </xf>
    <xf numFmtId="0" fontId="2" fillId="0" borderId="27" xfId="0" applyFont="1" applyBorder="1" applyAlignment="1">
      <alignmen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14" fillId="0" borderId="7" xfId="0" applyFont="1" applyBorder="1" applyAlignment="1">
      <alignment vertical="center" wrapText="1"/>
    </xf>
    <xf numFmtId="0" fontId="10" fillId="0" borderId="18" xfId="0" applyFont="1" applyBorder="1" applyAlignment="1">
      <alignment vertical="center" wrapText="1"/>
    </xf>
    <xf numFmtId="0" fontId="1" fillId="3" borderId="7" xfId="0" applyFont="1" applyFill="1" applyBorder="1" applyAlignment="1">
      <alignment vertical="center" wrapText="1"/>
    </xf>
    <xf numFmtId="0" fontId="14" fillId="3" borderId="7" xfId="0" applyFont="1" applyFill="1" applyBorder="1" applyAlignment="1">
      <alignment vertical="center" wrapText="1"/>
    </xf>
    <xf numFmtId="0" fontId="2" fillId="0" borderId="18" xfId="0" applyFont="1" applyBorder="1" applyAlignment="1">
      <alignment horizontal="center" vertical="center" wrapText="1"/>
    </xf>
    <xf numFmtId="0" fontId="4" fillId="0" borderId="0" xfId="0" applyFont="1" applyBorder="1"/>
    <xf numFmtId="9" fontId="4" fillId="0" borderId="11" xfId="0" applyNumberFormat="1" applyFont="1" applyBorder="1" applyAlignment="1">
      <alignment horizontal="center"/>
    </xf>
    <xf numFmtId="9" fontId="4" fillId="0" borderId="7" xfId="0" applyNumberFormat="1" applyFont="1" applyBorder="1" applyAlignment="1">
      <alignment horizontal="center"/>
    </xf>
    <xf numFmtId="0" fontId="14" fillId="0" borderId="13" xfId="0" applyFont="1" applyBorder="1" applyAlignment="1">
      <alignment horizontal="left" vertical="center" wrapText="1"/>
    </xf>
    <xf numFmtId="0" fontId="14" fillId="0" borderId="14" xfId="0" applyFont="1" applyBorder="1" applyAlignment="1">
      <alignment vertical="center" wrapText="1"/>
    </xf>
    <xf numFmtId="0" fontId="14" fillId="0" borderId="7" xfId="0" applyFont="1" applyBorder="1" applyAlignment="1">
      <alignment horizontal="left" vertical="center" wrapText="1"/>
    </xf>
    <xf numFmtId="0" fontId="2" fillId="0" borderId="27" xfId="0" applyFont="1" applyBorder="1" applyAlignment="1">
      <alignment horizontal="left" vertical="center" wrapText="1"/>
    </xf>
    <xf numFmtId="0" fontId="0" fillId="0" borderId="3" xfId="0" applyBorder="1"/>
    <xf numFmtId="9" fontId="4" fillId="0" borderId="12" xfId="0" applyNumberFormat="1" applyFont="1" applyBorder="1" applyAlignment="1">
      <alignment horizontal="center"/>
    </xf>
    <xf numFmtId="0" fontId="10" fillId="0" borderId="21" xfId="0" applyFont="1" applyBorder="1" applyAlignment="1">
      <alignment vertical="center"/>
    </xf>
    <xf numFmtId="0" fontId="10" fillId="0" borderId="0" xfId="0" applyFont="1" applyBorder="1" applyAlignment="1">
      <alignment vertical="center"/>
    </xf>
    <xf numFmtId="0" fontId="16" fillId="0" borderId="0" xfId="0" applyFont="1"/>
    <xf numFmtId="0" fontId="20" fillId="0" borderId="0" xfId="0" applyFont="1" applyFill="1" applyBorder="1" applyAlignment="1">
      <alignment horizontal="center" vertical="center" wrapText="1"/>
    </xf>
    <xf numFmtId="9" fontId="12" fillId="0" borderId="0" xfId="0" applyNumberFormat="1" applyFont="1" applyFill="1" applyBorder="1" applyAlignment="1">
      <alignment horizontal="center" vertical="center" wrapText="1"/>
    </xf>
    <xf numFmtId="9" fontId="12" fillId="0" borderId="0" xfId="1" applyFont="1" applyFill="1" applyBorder="1" applyAlignment="1">
      <alignment horizontal="center" vertical="center" wrapText="1"/>
    </xf>
    <xf numFmtId="0" fontId="15" fillId="0" borderId="0" xfId="0" applyFont="1"/>
    <xf numFmtId="0" fontId="11" fillId="0" borderId="0" xfId="0" applyFont="1" applyAlignment="1">
      <alignment horizontal="left" vertical="center"/>
    </xf>
    <xf numFmtId="0" fontId="2" fillId="0" borderId="0" xfId="0" applyFont="1"/>
    <xf numFmtId="0" fontId="1" fillId="0" borderId="0" xfId="0" applyFont="1"/>
    <xf numFmtId="0" fontId="2" fillId="0" borderId="0" xfId="0" applyFont="1" applyBorder="1"/>
    <xf numFmtId="9" fontId="2" fillId="0" borderId="11" xfId="0" applyNumberFormat="1" applyFont="1" applyBorder="1" applyAlignment="1">
      <alignment horizontal="center" vertical="center"/>
    </xf>
    <xf numFmtId="9" fontId="2" fillId="0" borderId="7" xfId="0" applyNumberFormat="1" applyFont="1" applyBorder="1" applyAlignment="1">
      <alignment horizontal="center" vertical="center"/>
    </xf>
    <xf numFmtId="9" fontId="2" fillId="0" borderId="12" xfId="0" applyNumberFormat="1" applyFont="1" applyBorder="1" applyAlignment="1">
      <alignment horizontal="center" vertical="center"/>
    </xf>
    <xf numFmtId="10" fontId="2" fillId="0" borderId="11" xfId="0" applyNumberFormat="1" applyFont="1" applyBorder="1" applyAlignment="1">
      <alignment horizontal="center"/>
    </xf>
    <xf numFmtId="10" fontId="2" fillId="0" borderId="7" xfId="0" applyNumberFormat="1" applyFont="1" applyBorder="1" applyAlignment="1">
      <alignment horizontal="center"/>
    </xf>
    <xf numFmtId="10" fontId="2" fillId="0" borderId="12" xfId="0" applyNumberFormat="1" applyFont="1" applyBorder="1" applyAlignment="1">
      <alignment horizontal="center"/>
    </xf>
    <xf numFmtId="10" fontId="2" fillId="0" borderId="11" xfId="0" applyNumberFormat="1" applyFont="1" applyBorder="1" applyAlignment="1">
      <alignment horizontal="center" vertical="center"/>
    </xf>
    <xf numFmtId="10" fontId="2" fillId="0" borderId="7" xfId="0" applyNumberFormat="1" applyFont="1" applyBorder="1" applyAlignment="1">
      <alignment horizontal="center" vertical="center"/>
    </xf>
    <xf numFmtId="10" fontId="2" fillId="0" borderId="12" xfId="0" applyNumberFormat="1" applyFont="1" applyBorder="1" applyAlignment="1">
      <alignment horizontal="center" vertical="center"/>
    </xf>
    <xf numFmtId="0" fontId="2" fillId="0" borderId="0" xfId="0" applyFont="1" applyAlignment="1">
      <alignment horizontal="center"/>
    </xf>
    <xf numFmtId="9" fontId="22" fillId="0" borderId="22" xfId="1" applyFont="1" applyBorder="1" applyAlignment="1">
      <alignment horizontal="center"/>
    </xf>
    <xf numFmtId="9" fontId="22" fillId="0" borderId="18" xfId="1" applyFont="1" applyBorder="1" applyAlignment="1">
      <alignment horizontal="center"/>
    </xf>
    <xf numFmtId="9" fontId="22" fillId="0" borderId="26" xfId="1" applyFont="1" applyBorder="1" applyAlignment="1">
      <alignment horizontal="center"/>
    </xf>
    <xf numFmtId="9" fontId="22" fillId="0" borderId="0" xfId="1" applyFont="1" applyAlignment="1">
      <alignment horizontal="center"/>
    </xf>
    <xf numFmtId="10" fontId="22" fillId="0" borderId="22" xfId="0" applyNumberFormat="1" applyFont="1" applyBorder="1" applyAlignment="1">
      <alignment horizontal="center"/>
    </xf>
    <xf numFmtId="10" fontId="22" fillId="0" borderId="18" xfId="0" applyNumberFormat="1" applyFont="1" applyBorder="1" applyAlignment="1">
      <alignment horizontal="center"/>
    </xf>
    <xf numFmtId="10" fontId="22" fillId="0" borderId="26" xfId="0" applyNumberFormat="1" applyFont="1" applyBorder="1" applyAlignment="1">
      <alignment horizontal="center"/>
    </xf>
    <xf numFmtId="0" fontId="22" fillId="0" borderId="0" xfId="0" applyFont="1" applyAlignment="1">
      <alignment horizontal="center"/>
    </xf>
    <xf numFmtId="0" fontId="32" fillId="0" borderId="20" xfId="2" applyFont="1" applyBorder="1"/>
    <xf numFmtId="0" fontId="33" fillId="0" borderId="20" xfId="2" applyFont="1" applyBorder="1"/>
    <xf numFmtId="10" fontId="22" fillId="0" borderId="22" xfId="0" applyNumberFormat="1" applyFont="1" applyBorder="1" applyAlignment="1">
      <alignment horizontal="center" vertical="center"/>
    </xf>
    <xf numFmtId="10" fontId="22" fillId="0" borderId="18" xfId="0" applyNumberFormat="1" applyFont="1" applyBorder="1" applyAlignment="1">
      <alignment horizontal="center" vertical="center"/>
    </xf>
    <xf numFmtId="10" fontId="22" fillId="0" borderId="26" xfId="0" applyNumberFormat="1" applyFont="1" applyBorder="1" applyAlignment="1">
      <alignment horizontal="center" vertical="center"/>
    </xf>
    <xf numFmtId="0" fontId="28" fillId="0" borderId="0" xfId="0" applyFont="1"/>
    <xf numFmtId="10" fontId="22" fillId="0" borderId="22" xfId="1" applyNumberFormat="1" applyFont="1" applyBorder="1" applyAlignment="1">
      <alignment horizontal="center" vertical="center"/>
    </xf>
    <xf numFmtId="10" fontId="22" fillId="0" borderId="18" xfId="1" applyNumberFormat="1" applyFont="1" applyBorder="1" applyAlignment="1">
      <alignment horizontal="center" vertical="center"/>
    </xf>
    <xf numFmtId="10" fontId="22" fillId="0" borderId="26" xfId="1" applyNumberFormat="1" applyFont="1" applyBorder="1" applyAlignment="1">
      <alignment horizontal="center" vertical="center"/>
    </xf>
    <xf numFmtId="0" fontId="7" fillId="0" borderId="7" xfId="0" applyFont="1" applyFill="1" applyBorder="1" applyAlignment="1">
      <alignment vertical="center" wrapText="1"/>
    </xf>
    <xf numFmtId="0" fontId="35" fillId="0" borderId="0" xfId="0" applyFont="1"/>
    <xf numFmtId="0" fontId="10" fillId="0" borderId="7" xfId="0" applyFont="1" applyBorder="1" applyAlignment="1">
      <alignment horizontal="center" vertical="center" wrapText="1"/>
    </xf>
    <xf numFmtId="0" fontId="0" fillId="0" borderId="36" xfId="0" applyBorder="1"/>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2" fillId="0" borderId="11" xfId="0" applyFont="1" applyBorder="1" applyAlignment="1">
      <alignment vertical="center" wrapText="1"/>
    </xf>
    <xf numFmtId="0" fontId="6" fillId="0" borderId="11" xfId="0" applyFont="1" applyBorder="1" applyAlignment="1">
      <alignment horizontal="left" vertical="center" wrapText="1"/>
    </xf>
    <xf numFmtId="0" fontId="2" fillId="0" borderId="11" xfId="0" applyFont="1" applyBorder="1" applyAlignment="1">
      <alignment wrapText="1"/>
    </xf>
    <xf numFmtId="0" fontId="0" fillId="0" borderId="7" xfId="0" applyBorder="1" applyAlignment="1">
      <alignment vertical="center"/>
    </xf>
    <xf numFmtId="0" fontId="5" fillId="0" borderId="7" xfId="0" applyFont="1" applyBorder="1" applyAlignment="1">
      <alignment vertical="top" wrapText="1"/>
    </xf>
    <xf numFmtId="0" fontId="0" fillId="0" borderId="7" xfId="0" applyBorder="1"/>
    <xf numFmtId="0" fontId="12" fillId="4" borderId="0" xfId="0" applyFont="1" applyFill="1" applyAlignment="1">
      <alignment horizontal="center" vertical="center"/>
    </xf>
    <xf numFmtId="0" fontId="2" fillId="0" borderId="0" xfId="0" applyFont="1" applyAlignment="1">
      <alignment horizontal="left" vertical="center" wrapText="1"/>
    </xf>
    <xf numFmtId="0" fontId="1" fillId="2" borderId="44" xfId="0" applyFont="1" applyFill="1" applyBorder="1" applyAlignment="1">
      <alignment vertical="center" wrapText="1"/>
    </xf>
    <xf numFmtId="0" fontId="1" fillId="2" borderId="45" xfId="0" applyFont="1" applyFill="1" applyBorder="1" applyAlignment="1">
      <alignment vertical="center" wrapText="1"/>
    </xf>
    <xf numFmtId="0" fontId="4" fillId="0" borderId="44" xfId="0" applyFont="1" applyBorder="1" applyAlignment="1">
      <alignment horizontal="left" vertical="center" wrapText="1"/>
    </xf>
    <xf numFmtId="0" fontId="15" fillId="0" borderId="7" xfId="0" applyFont="1" applyBorder="1" applyAlignment="1">
      <alignment vertical="center" wrapText="1"/>
    </xf>
    <xf numFmtId="0" fontId="7" fillId="3" borderId="45" xfId="0" applyFont="1" applyFill="1" applyBorder="1" applyAlignment="1">
      <alignment vertical="center" wrapText="1"/>
    </xf>
    <xf numFmtId="0" fontId="2" fillId="3" borderId="45" xfId="0" applyFont="1" applyFill="1" applyBorder="1" applyAlignment="1">
      <alignment vertical="center" wrapText="1"/>
    </xf>
    <xf numFmtId="0" fontId="7" fillId="0" borderId="45" xfId="0" applyFont="1" applyBorder="1" applyAlignment="1">
      <alignment vertical="center" wrapText="1"/>
    </xf>
    <xf numFmtId="0" fontId="10" fillId="0" borderId="47" xfId="0" applyFont="1" applyBorder="1" applyAlignment="1">
      <alignment vertical="center" wrapText="1"/>
    </xf>
    <xf numFmtId="0" fontId="2" fillId="0" borderId="47"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vertical="center" wrapText="1"/>
    </xf>
    <xf numFmtId="0" fontId="1" fillId="2" borderId="41" xfId="0" applyFont="1" applyFill="1" applyBorder="1" applyAlignment="1">
      <alignment vertical="center" wrapText="1"/>
    </xf>
    <xf numFmtId="0" fontId="1" fillId="2" borderId="42" xfId="0" applyFont="1" applyFill="1" applyBorder="1" applyAlignment="1">
      <alignment vertical="center" wrapText="1"/>
    </xf>
    <xf numFmtId="0" fontId="1" fillId="2" borderId="43" xfId="0" applyFont="1" applyFill="1" applyBorder="1" applyAlignment="1">
      <alignment vertical="center" wrapText="1"/>
    </xf>
    <xf numFmtId="0" fontId="2" fillId="0" borderId="44" xfId="0" applyFont="1" applyBorder="1" applyAlignment="1">
      <alignment horizontal="left" vertical="center" wrapText="1"/>
    </xf>
    <xf numFmtId="0" fontId="2" fillId="0" borderId="44" xfId="0" applyFont="1" applyBorder="1" applyAlignment="1">
      <alignment vertical="center" wrapText="1"/>
    </xf>
    <xf numFmtId="0" fontId="9" fillId="0" borderId="44" xfId="0" applyFont="1" applyFill="1" applyBorder="1" applyAlignment="1">
      <alignment horizontal="left" vertical="center" wrapText="1"/>
    </xf>
    <xf numFmtId="0" fontId="7" fillId="9" borderId="45" xfId="0" applyFont="1" applyFill="1" applyBorder="1" applyAlignment="1">
      <alignment vertical="center" wrapText="1"/>
    </xf>
    <xf numFmtId="0" fontId="4" fillId="0" borderId="44" xfId="0" applyFont="1" applyBorder="1" applyAlignment="1">
      <alignment vertical="center" wrapText="1"/>
    </xf>
    <xf numFmtId="0" fontId="3" fillId="0" borderId="44" xfId="0" applyFont="1" applyBorder="1" applyAlignment="1">
      <alignment horizontal="left" vertical="center" wrapText="1"/>
    </xf>
    <xf numFmtId="0" fontId="6" fillId="0" borderId="44" xfId="0" applyFont="1" applyBorder="1" applyAlignment="1">
      <alignment horizontal="left" vertical="center" wrapText="1"/>
    </xf>
    <xf numFmtId="0" fontId="0" fillId="0" borderId="45" xfId="0" applyBorder="1"/>
    <xf numFmtId="0" fontId="2" fillId="3" borderId="44" xfId="0" applyFont="1" applyFill="1" applyBorder="1" applyAlignment="1">
      <alignment vertical="center" wrapText="1"/>
    </xf>
    <xf numFmtId="0" fontId="14" fillId="3" borderId="7" xfId="0" applyFont="1" applyFill="1" applyBorder="1" applyAlignment="1">
      <alignment horizontal="left" vertical="center" wrapText="1"/>
    </xf>
    <xf numFmtId="0" fontId="1" fillId="3" borderId="45" xfId="0" applyFont="1" applyFill="1" applyBorder="1" applyAlignment="1">
      <alignment vertical="center" wrapText="1"/>
    </xf>
    <xf numFmtId="0" fontId="0" fillId="0" borderId="44" xfId="0" applyBorder="1"/>
    <xf numFmtId="0" fontId="10" fillId="0" borderId="44" xfId="0" applyFont="1" applyBorder="1" applyAlignment="1">
      <alignment horizontal="center" vertical="center" wrapText="1"/>
    </xf>
    <xf numFmtId="0" fontId="2" fillId="3" borderId="44" xfId="0" applyFont="1" applyFill="1" applyBorder="1" applyAlignment="1">
      <alignment horizontal="left" vertical="center" wrapText="1"/>
    </xf>
    <xf numFmtId="0" fontId="0" fillId="0" borderId="52" xfId="0" applyBorder="1"/>
    <xf numFmtId="0" fontId="0" fillId="0" borderId="13" xfId="0" applyBorder="1"/>
    <xf numFmtId="0" fontId="0" fillId="0" borderId="53" xfId="0" applyBorder="1"/>
    <xf numFmtId="0" fontId="0" fillId="0" borderId="57" xfId="0" applyBorder="1"/>
    <xf numFmtId="0" fontId="0" fillId="0" borderId="27" xfId="0" applyBorder="1"/>
    <xf numFmtId="0" fontId="0" fillId="0" borderId="58" xfId="0" applyBorder="1"/>
    <xf numFmtId="0" fontId="0" fillId="0" borderId="14" xfId="0" applyBorder="1"/>
    <xf numFmtId="0" fontId="2" fillId="0" borderId="11" xfId="0" applyFont="1" applyBorder="1" applyAlignment="1">
      <alignment horizontal="left" vertical="center" wrapText="1"/>
    </xf>
    <xf numFmtId="0" fontId="10" fillId="0" borderId="4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7" fillId="0" borderId="0" xfId="0" applyFont="1" applyAlignment="1">
      <alignment horizontal="left" wrapText="1"/>
    </xf>
    <xf numFmtId="0" fontId="2" fillId="0" borderId="59" xfId="0" applyFont="1" applyBorder="1" applyAlignment="1">
      <alignment horizontal="center" vertical="center" wrapText="1"/>
    </xf>
    <xf numFmtId="0" fontId="2" fillId="0" borderId="27" xfId="0" applyFont="1" applyBorder="1" applyAlignment="1">
      <alignment horizontal="center" vertical="center" wrapText="1"/>
    </xf>
    <xf numFmtId="0" fontId="1" fillId="2" borderId="59" xfId="0" applyFont="1" applyFill="1" applyBorder="1" applyAlignment="1">
      <alignment vertical="center" wrapText="1"/>
    </xf>
    <xf numFmtId="0" fontId="2" fillId="3" borderId="59" xfId="0" applyFont="1" applyFill="1" applyBorder="1" applyAlignment="1">
      <alignment vertical="center" wrapText="1"/>
    </xf>
    <xf numFmtId="0" fontId="2" fillId="0" borderId="59" xfId="0" applyFont="1" applyBorder="1" applyAlignment="1">
      <alignment vertical="center" wrapText="1"/>
    </xf>
    <xf numFmtId="0" fontId="0" fillId="0" borderId="55" xfId="0" applyBorder="1"/>
    <xf numFmtId="0" fontId="10" fillId="0" borderId="78" xfId="0" applyFont="1" applyBorder="1" applyAlignment="1">
      <alignment vertical="center" wrapText="1"/>
    </xf>
    <xf numFmtId="0" fontId="10" fillId="0" borderId="79" xfId="0" applyFont="1" applyBorder="1" applyAlignment="1">
      <alignment vertical="center" wrapText="1"/>
    </xf>
    <xf numFmtId="0" fontId="2" fillId="0" borderId="57" xfId="0" applyFont="1" applyBorder="1" applyAlignment="1">
      <alignment horizontal="left" vertical="center" wrapText="1"/>
    </xf>
    <xf numFmtId="0" fontId="14" fillId="0" borderId="27" xfId="0" applyFont="1" applyBorder="1" applyAlignment="1">
      <alignment vertical="center" wrapText="1"/>
    </xf>
    <xf numFmtId="0" fontId="0" fillId="0" borderId="62" xfId="0" applyBorder="1"/>
    <xf numFmtId="0" fontId="1" fillId="2" borderId="85" xfId="0" applyFont="1" applyFill="1" applyBorder="1" applyAlignment="1">
      <alignment vertical="center" wrapText="1"/>
    </xf>
    <xf numFmtId="0" fontId="0" fillId="0" borderId="88" xfId="0" applyBorder="1"/>
    <xf numFmtId="0" fontId="11" fillId="0" borderId="0" xfId="0" applyFont="1" applyAlignment="1">
      <alignment horizontal="center" vertical="center" wrapText="1"/>
    </xf>
    <xf numFmtId="0" fontId="25" fillId="0" borderId="0" xfId="0" applyFont="1" applyAlignment="1">
      <alignment horizontal="center"/>
    </xf>
    <xf numFmtId="14" fontId="29" fillId="0" borderId="0" xfId="0" applyNumberFormat="1" applyFont="1" applyAlignment="1">
      <alignment horizontal="center" vertical="center"/>
    </xf>
    <xf numFmtId="0" fontId="29" fillId="0" borderId="0" xfId="0" applyFont="1" applyAlignment="1">
      <alignment horizontal="center" vertical="center"/>
    </xf>
    <xf numFmtId="0" fontId="31" fillId="0" borderId="0" xfId="0" applyFont="1" applyAlignment="1">
      <alignment horizont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20" fillId="6" borderId="12"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30" fillId="0" borderId="0" xfId="0" applyFont="1" applyAlignment="1">
      <alignment horizontal="center" vertical="center"/>
    </xf>
    <xf numFmtId="0" fontId="27" fillId="0" borderId="0" xfId="0" applyFont="1" applyBorder="1" applyAlignment="1">
      <alignment horizontal="center" vertical="center"/>
    </xf>
    <xf numFmtId="0" fontId="25" fillId="0" borderId="6" xfId="0" applyFont="1" applyBorder="1" applyAlignment="1">
      <alignment horizontal="center" vertical="center"/>
    </xf>
    <xf numFmtId="0" fontId="25" fillId="0" borderId="31" xfId="0" applyFont="1" applyBorder="1" applyAlignment="1">
      <alignment horizontal="center" vertical="center"/>
    </xf>
    <xf numFmtId="0" fontId="25" fillId="0" borderId="5" xfId="0" applyFont="1" applyBorder="1" applyAlignment="1">
      <alignment horizontal="center" vertical="center"/>
    </xf>
    <xf numFmtId="0" fontId="26" fillId="0" borderId="0" xfId="0" applyFont="1" applyBorder="1" applyAlignment="1">
      <alignment horizontal="center" vertical="top"/>
    </xf>
    <xf numFmtId="0" fontId="27" fillId="0" borderId="0" xfId="0" applyFont="1" applyBorder="1" applyAlignment="1">
      <alignment horizontal="center" vertical="top"/>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20" fillId="7" borderId="7" xfId="0" applyFont="1" applyFill="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61"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4"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75"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94" xfId="0" applyFont="1" applyBorder="1" applyAlignment="1">
      <alignment horizontal="center" vertical="center" wrapText="1"/>
    </xf>
    <xf numFmtId="0" fontId="14" fillId="0" borderId="7" xfId="0" applyFont="1" applyBorder="1" applyAlignment="1">
      <alignment horizontal="left" vertical="center" wrapText="1"/>
    </xf>
    <xf numFmtId="0" fontId="11" fillId="5" borderId="1" xfId="0" applyFont="1" applyFill="1" applyBorder="1" applyAlignment="1">
      <alignment vertical="center" wrapText="1"/>
    </xf>
    <xf numFmtId="0" fontId="19" fillId="5" borderId="2" xfId="0" applyFont="1" applyFill="1" applyBorder="1" applyAlignment="1">
      <alignment wrapText="1"/>
    </xf>
    <xf numFmtId="0" fontId="19" fillId="5" borderId="23" xfId="0" applyFont="1" applyFill="1" applyBorder="1" applyAlignment="1">
      <alignment wrapText="1"/>
    </xf>
    <xf numFmtId="0" fontId="16" fillId="3" borderId="27" xfId="0" applyFont="1" applyFill="1" applyBorder="1" applyAlignment="1">
      <alignment vertical="center" wrapText="1"/>
    </xf>
    <xf numFmtId="0" fontId="34" fillId="0" borderId="22" xfId="2" applyFont="1" applyBorder="1" applyAlignment="1">
      <alignment horizontal="left" vertical="top" wrapText="1"/>
    </xf>
    <xf numFmtId="0" fontId="34" fillId="0" borderId="18" xfId="2" applyFont="1" applyBorder="1" applyAlignment="1">
      <alignment horizontal="left" vertical="top" wrapText="1"/>
    </xf>
    <xf numFmtId="0" fontId="34" fillId="0" borderId="26" xfId="2" applyFont="1" applyBorder="1" applyAlignment="1">
      <alignment horizontal="left" vertical="top" wrapText="1"/>
    </xf>
    <xf numFmtId="0" fontId="8" fillId="0" borderId="22" xfId="0" applyFont="1" applyBorder="1" applyAlignment="1">
      <alignment horizontal="left" vertical="top" wrapText="1"/>
    </xf>
    <xf numFmtId="0" fontId="8" fillId="0" borderId="18" xfId="0" applyFont="1" applyBorder="1" applyAlignment="1">
      <alignment horizontal="left" vertical="top" wrapText="1"/>
    </xf>
    <xf numFmtId="0" fontId="8" fillId="0" borderId="26" xfId="0" applyFont="1" applyBorder="1" applyAlignment="1">
      <alignment horizontal="left" vertical="top" wrapText="1"/>
    </xf>
    <xf numFmtId="0" fontId="16" fillId="3" borderId="28" xfId="0" applyFont="1" applyFill="1" applyBorder="1" applyAlignment="1">
      <alignment horizontal="left" vertical="center" wrapText="1"/>
    </xf>
    <xf numFmtId="0" fontId="16" fillId="3" borderId="0" xfId="0" applyFont="1" applyFill="1" applyBorder="1" applyAlignment="1">
      <alignment horizontal="left" vertical="center" wrapText="1"/>
    </xf>
    <xf numFmtId="0" fontId="18" fillId="0" borderId="7" xfId="0" applyFont="1" applyBorder="1" applyAlignment="1">
      <alignment horizontal="left" vertical="center" wrapText="1"/>
    </xf>
    <xf numFmtId="0" fontId="13" fillId="0" borderId="7"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64" xfId="0" applyFont="1" applyBorder="1" applyAlignment="1">
      <alignment horizontal="center" vertical="center" wrapText="1"/>
    </xf>
    <xf numFmtId="0" fontId="34" fillId="0" borderId="28" xfId="2" applyFont="1" applyBorder="1" applyAlignment="1">
      <alignment vertical="center"/>
    </xf>
    <xf numFmtId="0" fontId="34" fillId="0" borderId="0" xfId="2" applyFont="1" applyBorder="1" applyAlignment="1">
      <alignment vertical="center"/>
    </xf>
    <xf numFmtId="0" fontId="2" fillId="3" borderId="49" xfId="0" applyFont="1" applyFill="1" applyBorder="1" applyAlignment="1">
      <alignment horizontal="left" vertical="top" wrapText="1"/>
    </xf>
    <xf numFmtId="0" fontId="2" fillId="3" borderId="50" xfId="0" applyFont="1" applyFill="1" applyBorder="1" applyAlignment="1">
      <alignment horizontal="left" vertical="top" wrapText="1"/>
    </xf>
    <xf numFmtId="0" fontId="2" fillId="3" borderId="51" xfId="0" applyFont="1" applyFill="1" applyBorder="1" applyAlignment="1">
      <alignment horizontal="left" vertical="top" wrapText="1"/>
    </xf>
    <xf numFmtId="0" fontId="23" fillId="5" borderId="38" xfId="0" applyFont="1" applyFill="1" applyBorder="1" applyAlignment="1">
      <alignment horizontal="center" vertical="center"/>
    </xf>
    <xf numFmtId="0" fontId="23" fillId="5" borderId="39" xfId="0" applyFont="1" applyFill="1" applyBorder="1" applyAlignment="1">
      <alignment horizontal="center" vertical="center"/>
    </xf>
    <xf numFmtId="0" fontId="23" fillId="5" borderId="40" xfId="0" applyFont="1" applyFill="1" applyBorder="1" applyAlignment="1">
      <alignment horizontal="center" vertical="center"/>
    </xf>
    <xf numFmtId="0" fontId="11" fillId="5" borderId="32" xfId="0" applyFont="1" applyFill="1" applyBorder="1" applyAlignment="1">
      <alignment vertical="center" wrapText="1"/>
    </xf>
    <xf numFmtId="0" fontId="19" fillId="5" borderId="33" xfId="0" applyFont="1" applyFill="1" applyBorder="1" applyAlignment="1">
      <alignment wrapText="1"/>
    </xf>
    <xf numFmtId="0" fontId="19" fillId="5" borderId="34" xfId="0" applyFont="1" applyFill="1" applyBorder="1" applyAlignment="1">
      <alignment wrapText="1"/>
    </xf>
    <xf numFmtId="0" fontId="11" fillId="5" borderId="41" xfId="0" applyFont="1" applyFill="1" applyBorder="1" applyAlignment="1">
      <alignment vertical="center" wrapText="1"/>
    </xf>
    <xf numFmtId="0" fontId="11" fillId="5" borderId="42" xfId="0" applyFont="1" applyFill="1" applyBorder="1" applyAlignment="1">
      <alignment vertical="center" wrapText="1"/>
    </xf>
    <xf numFmtId="0" fontId="11" fillId="5" borderId="43" xfId="0" applyFont="1" applyFill="1" applyBorder="1" applyAlignment="1">
      <alignment vertical="center" wrapText="1"/>
    </xf>
    <xf numFmtId="0" fontId="2" fillId="3" borderId="4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34" fillId="0" borderId="28" xfId="2" applyFont="1" applyBorder="1" applyAlignment="1">
      <alignment horizontal="left" vertical="center" wrapText="1"/>
    </xf>
    <xf numFmtId="0" fontId="34" fillId="0" borderId="0" xfId="2" applyFont="1" applyBorder="1" applyAlignment="1">
      <alignment horizontal="left" vertical="center" wrapText="1"/>
    </xf>
    <xf numFmtId="0" fontId="8" fillId="0" borderId="28" xfId="0" applyFont="1" applyBorder="1" applyAlignment="1">
      <alignment horizontal="left" vertical="center" wrapText="1"/>
    </xf>
    <xf numFmtId="0" fontId="8" fillId="0" borderId="0" xfId="0" applyFont="1" applyBorder="1" applyAlignment="1">
      <alignment horizontal="left" vertical="center" wrapText="1"/>
    </xf>
    <xf numFmtId="0" fontId="8"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34" fillId="0" borderId="28" xfId="2" applyFont="1" applyBorder="1" applyAlignment="1">
      <alignment vertical="center" wrapText="1"/>
    </xf>
    <xf numFmtId="0" fontId="34" fillId="0" borderId="0" xfId="2" applyFont="1" applyBorder="1" applyAlignment="1">
      <alignmen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23" fillId="5" borderId="37" xfId="0" applyFont="1" applyFill="1" applyBorder="1" applyAlignment="1">
      <alignment horizontal="center" vertical="center"/>
    </xf>
    <xf numFmtId="0" fontId="11" fillId="5" borderId="38" xfId="0" applyFont="1" applyFill="1" applyBorder="1" applyAlignment="1">
      <alignment vertical="center" wrapText="1"/>
    </xf>
    <xf numFmtId="0" fontId="19" fillId="5" borderId="39" xfId="0" applyFont="1" applyFill="1" applyBorder="1" applyAlignment="1">
      <alignment wrapText="1"/>
    </xf>
    <xf numFmtId="0" fontId="19" fillId="5" borderId="40" xfId="0" applyFont="1" applyFill="1" applyBorder="1" applyAlignment="1">
      <alignment wrapText="1"/>
    </xf>
    <xf numFmtId="0" fontId="36" fillId="3" borderId="41"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43" xfId="0" applyFont="1" applyFill="1" applyBorder="1" applyAlignment="1">
      <alignment horizontal="left" vertical="center" wrapText="1"/>
    </xf>
    <xf numFmtId="0" fontId="10" fillId="0" borderId="63" xfId="0" applyFont="1" applyBorder="1" applyAlignment="1">
      <alignment horizontal="center" vertical="center" wrapText="1"/>
    </xf>
    <xf numFmtId="0" fontId="7" fillId="0" borderId="53" xfId="0" applyFont="1" applyBorder="1" applyAlignment="1">
      <alignment horizontal="center" vertical="center" wrapText="1"/>
    </xf>
    <xf numFmtId="0" fontId="8" fillId="0" borderId="44" xfId="0" applyFont="1" applyBorder="1" applyAlignment="1">
      <alignment horizontal="left" vertical="top" wrapText="1"/>
    </xf>
    <xf numFmtId="0" fontId="8" fillId="0" borderId="7" xfId="0" applyFont="1" applyBorder="1" applyAlignment="1">
      <alignment horizontal="left" vertical="top" wrapText="1"/>
    </xf>
    <xf numFmtId="0" fontId="8" fillId="0" borderId="45" xfId="0" applyFont="1" applyBorder="1" applyAlignment="1">
      <alignment horizontal="left" vertical="top" wrapText="1"/>
    </xf>
    <xf numFmtId="0" fontId="7" fillId="0" borderId="46" xfId="0" applyFont="1" applyBorder="1" applyAlignment="1">
      <alignment horizontal="left" vertical="top"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11" fillId="5" borderId="44" xfId="0" applyFont="1" applyFill="1" applyBorder="1" applyAlignment="1">
      <alignment vertical="center" wrapText="1"/>
    </xf>
    <xf numFmtId="0" fontId="11" fillId="5" borderId="7" xfId="0" applyFont="1" applyFill="1" applyBorder="1" applyAlignment="1">
      <alignment vertical="center" wrapText="1"/>
    </xf>
    <xf numFmtId="0" fontId="11" fillId="5" borderId="45" xfId="0" applyFont="1" applyFill="1" applyBorder="1" applyAlignment="1">
      <alignment vertical="center" wrapText="1"/>
    </xf>
    <xf numFmtId="0" fontId="16" fillId="3" borderId="44" xfId="0" applyFont="1" applyFill="1" applyBorder="1" applyAlignment="1">
      <alignment vertical="center" wrapText="1"/>
    </xf>
    <xf numFmtId="0" fontId="16" fillId="3" borderId="7" xfId="0" applyFont="1" applyFill="1" applyBorder="1" applyAlignment="1">
      <alignment vertical="center" wrapText="1"/>
    </xf>
    <xf numFmtId="0" fontId="16" fillId="3" borderId="45" xfId="0" applyFont="1" applyFill="1" applyBorder="1" applyAlignment="1">
      <alignment vertical="center" wrapText="1"/>
    </xf>
    <xf numFmtId="0" fontId="24" fillId="0" borderId="3" xfId="2" applyBorder="1" applyAlignment="1">
      <alignment horizontal="left" vertical="center" wrapText="1"/>
    </xf>
    <xf numFmtId="0" fontId="24" fillId="0" borderId="0" xfId="2" applyBorder="1" applyAlignment="1">
      <alignment horizontal="left" vertical="center" wrapText="1"/>
    </xf>
    <xf numFmtId="0" fontId="5" fillId="0" borderId="7" xfId="0" applyFont="1" applyBorder="1" applyAlignment="1">
      <alignment horizontal="center" vertical="center" wrapText="1"/>
    </xf>
    <xf numFmtId="0" fontId="7" fillId="0" borderId="44" xfId="0" applyFont="1" applyBorder="1" applyAlignment="1">
      <alignment horizontal="left" vertical="top" wrapText="1"/>
    </xf>
    <xf numFmtId="0" fontId="7" fillId="0" borderId="7" xfId="0" applyFont="1" applyBorder="1" applyAlignment="1">
      <alignment horizontal="left" vertical="top" wrapText="1"/>
    </xf>
    <xf numFmtId="0" fontId="7" fillId="0" borderId="45" xfId="0" applyFont="1" applyBorder="1" applyAlignment="1">
      <alignment horizontal="left" vertical="top"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16" fillId="0" borderId="44" xfId="0" applyFont="1" applyBorder="1" applyAlignment="1">
      <alignment horizontal="left" vertical="top" wrapText="1"/>
    </xf>
    <xf numFmtId="0" fontId="16" fillId="0" borderId="7" xfId="0" applyFont="1" applyBorder="1" applyAlignment="1">
      <alignment horizontal="left" vertical="top" wrapText="1"/>
    </xf>
    <xf numFmtId="0" fontId="16" fillId="0" borderId="45" xfId="0" applyFont="1" applyBorder="1" applyAlignment="1">
      <alignment horizontal="left" vertical="top" wrapText="1"/>
    </xf>
    <xf numFmtId="0" fontId="16" fillId="3" borderId="46" xfId="0" applyFont="1" applyFill="1" applyBorder="1" applyAlignment="1">
      <alignment vertical="center" wrapText="1"/>
    </xf>
    <xf numFmtId="0" fontId="16" fillId="3" borderId="47" xfId="0" applyFont="1" applyFill="1" applyBorder="1" applyAlignment="1">
      <alignment vertical="center" wrapText="1"/>
    </xf>
    <xf numFmtId="0" fontId="16" fillId="3" borderId="48" xfId="0" applyFont="1" applyFill="1" applyBorder="1" applyAlignment="1">
      <alignment vertical="center" wrapText="1"/>
    </xf>
    <xf numFmtId="0" fontId="2" fillId="3" borderId="44"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45" xfId="0" applyFont="1" applyFill="1" applyBorder="1" applyAlignment="1">
      <alignment horizontal="left" vertical="top" wrapText="1"/>
    </xf>
    <xf numFmtId="0" fontId="7" fillId="0" borderId="71" xfId="0" applyFont="1" applyBorder="1" applyAlignment="1">
      <alignment horizontal="left" vertical="top" wrapText="1"/>
    </xf>
    <xf numFmtId="0" fontId="7" fillId="0" borderId="72" xfId="0" applyFont="1" applyBorder="1" applyAlignment="1">
      <alignment horizontal="left" vertical="top" wrapText="1"/>
    </xf>
    <xf numFmtId="0" fontId="7" fillId="0" borderId="73" xfId="0" applyFont="1" applyBorder="1" applyAlignment="1">
      <alignment horizontal="left" vertical="top" wrapText="1"/>
    </xf>
    <xf numFmtId="0" fontId="8" fillId="0" borderId="71" xfId="0" applyFont="1" applyBorder="1" applyAlignment="1">
      <alignment horizontal="left" vertical="top" wrapText="1"/>
    </xf>
    <xf numFmtId="0" fontId="8" fillId="0" borderId="72" xfId="0" applyFont="1" applyBorder="1" applyAlignment="1">
      <alignment horizontal="left" vertical="top" wrapText="1"/>
    </xf>
    <xf numFmtId="0" fontId="8" fillId="0" borderId="73" xfId="0" applyFont="1" applyBorder="1" applyAlignment="1">
      <alignment horizontal="left" vertical="top" wrapText="1"/>
    </xf>
    <xf numFmtId="0" fontId="23" fillId="5" borderId="54" xfId="0" applyFont="1" applyFill="1" applyBorder="1" applyAlignment="1">
      <alignment horizontal="center" vertical="center"/>
    </xf>
    <xf numFmtId="0" fontId="23" fillId="5" borderId="55" xfId="0" applyFont="1" applyFill="1" applyBorder="1" applyAlignment="1">
      <alignment horizontal="center" vertical="center"/>
    </xf>
    <xf numFmtId="0" fontId="23" fillId="5" borderId="56" xfId="0" applyFont="1" applyFill="1" applyBorder="1" applyAlignment="1">
      <alignment horizontal="center" vertical="center"/>
    </xf>
    <xf numFmtId="0" fontId="19" fillId="5" borderId="7" xfId="0" applyFont="1" applyFill="1" applyBorder="1" applyAlignment="1">
      <alignment wrapText="1"/>
    </xf>
    <xf numFmtId="0" fontId="19" fillId="5" borderId="45" xfId="0" applyFont="1" applyFill="1" applyBorder="1" applyAlignment="1">
      <alignment wrapText="1"/>
    </xf>
    <xf numFmtId="0" fontId="19" fillId="5" borderId="42" xfId="0" applyFont="1" applyFill="1" applyBorder="1" applyAlignment="1">
      <alignment wrapText="1"/>
    </xf>
    <xf numFmtId="0" fontId="19" fillId="5" borderId="43" xfId="0" applyFont="1" applyFill="1" applyBorder="1" applyAlignment="1">
      <alignment wrapText="1"/>
    </xf>
    <xf numFmtId="0" fontId="14" fillId="3" borderId="27"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1" fillId="5" borderId="54" xfId="0" applyFont="1" applyFill="1" applyBorder="1" applyAlignment="1">
      <alignment vertical="center" wrapText="1"/>
    </xf>
    <xf numFmtId="0" fontId="19" fillId="5" borderId="55" xfId="0" applyFont="1" applyFill="1" applyBorder="1" applyAlignment="1">
      <alignment wrapText="1"/>
    </xf>
    <xf numFmtId="0" fontId="19" fillId="5" borderId="56" xfId="0" applyFont="1" applyFill="1" applyBorder="1" applyAlignment="1">
      <alignment wrapText="1"/>
    </xf>
    <xf numFmtId="0" fontId="16" fillId="3" borderId="41" xfId="0" applyFont="1" applyFill="1" applyBorder="1" applyAlignment="1">
      <alignment vertical="center" wrapText="1"/>
    </xf>
    <xf numFmtId="0" fontId="16" fillId="3" borderId="42" xfId="0" applyFont="1" applyFill="1" applyBorder="1" applyAlignment="1">
      <alignment vertical="center" wrapText="1"/>
    </xf>
    <xf numFmtId="0" fontId="16" fillId="3" borderId="43" xfId="0" applyFont="1" applyFill="1" applyBorder="1" applyAlignment="1">
      <alignment vertical="center" wrapText="1"/>
    </xf>
    <xf numFmtId="0" fontId="7" fillId="0" borderId="68" xfId="0" applyFont="1" applyBorder="1" applyAlignment="1">
      <alignment horizontal="left" vertical="top" wrapText="1"/>
    </xf>
    <xf numFmtId="0" fontId="7" fillId="0" borderId="69" xfId="0" applyFont="1" applyBorder="1" applyAlignment="1">
      <alignment horizontal="left" vertical="top" wrapText="1"/>
    </xf>
    <xf numFmtId="0" fontId="7" fillId="0" borderId="70" xfId="0" applyFont="1" applyBorder="1" applyAlignment="1">
      <alignment horizontal="left" vertical="top" wrapText="1"/>
    </xf>
    <xf numFmtId="0" fontId="11" fillId="5" borderId="71" xfId="0" applyFont="1" applyFill="1" applyBorder="1" applyAlignment="1">
      <alignment vertical="center" wrapText="1"/>
    </xf>
    <xf numFmtId="0" fontId="11" fillId="5" borderId="72" xfId="0" applyFont="1" applyFill="1" applyBorder="1" applyAlignment="1">
      <alignment vertical="center" wrapText="1"/>
    </xf>
    <xf numFmtId="0" fontId="11" fillId="5" borderId="73" xfId="0" applyFont="1" applyFill="1" applyBorder="1" applyAlignment="1">
      <alignment vertical="center" wrapText="1"/>
    </xf>
    <xf numFmtId="0" fontId="16" fillId="3" borderId="71" xfId="0" applyFont="1" applyFill="1" applyBorder="1" applyAlignment="1">
      <alignment vertical="center" wrapText="1"/>
    </xf>
    <xf numFmtId="0" fontId="16" fillId="3" borderId="72" xfId="0" applyFont="1" applyFill="1" applyBorder="1" applyAlignment="1">
      <alignment vertical="center" wrapText="1"/>
    </xf>
    <xf numFmtId="0" fontId="16" fillId="3" borderId="73" xfId="0" applyFont="1" applyFill="1" applyBorder="1" applyAlignment="1">
      <alignment vertical="center" wrapText="1"/>
    </xf>
    <xf numFmtId="0" fontId="23" fillId="5" borderId="76" xfId="0" applyFont="1" applyFill="1" applyBorder="1" applyAlignment="1">
      <alignment horizontal="center" vertical="center"/>
    </xf>
    <xf numFmtId="0" fontId="16" fillId="3" borderId="77" xfId="0" applyFont="1" applyFill="1" applyBorder="1" applyAlignment="1">
      <alignment vertical="center" wrapText="1"/>
    </xf>
    <xf numFmtId="0" fontId="7" fillId="0" borderId="65" xfId="0" applyFont="1" applyBorder="1" applyAlignment="1">
      <alignment horizontal="left" vertical="top" wrapText="1"/>
    </xf>
    <xf numFmtId="0" fontId="19" fillId="5" borderId="76" xfId="0" applyFont="1" applyFill="1" applyBorder="1" applyAlignment="1">
      <alignment wrapText="1"/>
    </xf>
    <xf numFmtId="0" fontId="8" fillId="0" borderId="59" xfId="0" applyFont="1" applyBorder="1" applyAlignment="1">
      <alignment horizontal="left" vertical="top"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9" xfId="0" applyFont="1" applyBorder="1" applyAlignment="1">
      <alignment horizontal="center" vertical="center" wrapText="1"/>
    </xf>
    <xf numFmtId="0" fontId="16" fillId="3" borderId="29" xfId="0" applyFont="1" applyFill="1" applyBorder="1" applyAlignment="1">
      <alignment vertical="center" wrapText="1"/>
    </xf>
    <xf numFmtId="0" fontId="16" fillId="3" borderId="30" xfId="0" applyFont="1" applyFill="1" applyBorder="1" applyAlignment="1">
      <alignment vertical="center" wrapText="1"/>
    </xf>
    <xf numFmtId="0" fontId="7" fillId="0" borderId="22" xfId="0" applyFont="1" applyBorder="1" applyAlignment="1">
      <alignment horizontal="left" vertical="top" wrapText="1"/>
    </xf>
    <xf numFmtId="0" fontId="7" fillId="0" borderId="18" xfId="0" applyFont="1" applyBorder="1" applyAlignment="1">
      <alignment horizontal="left" vertical="top" wrapText="1"/>
    </xf>
    <xf numFmtId="0" fontId="7" fillId="0" borderId="86" xfId="0" applyFont="1" applyBorder="1" applyAlignment="1">
      <alignment horizontal="left" vertical="top" wrapText="1"/>
    </xf>
    <xf numFmtId="0" fontId="16" fillId="3" borderId="87" xfId="0" applyFont="1" applyFill="1" applyBorder="1" applyAlignment="1">
      <alignmen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14" fillId="0" borderId="13" xfId="0" applyFont="1" applyBorder="1" applyAlignment="1">
      <alignment horizontal="left" vertical="center" wrapText="1"/>
    </xf>
    <xf numFmtId="0" fontId="10" fillId="0" borderId="4" xfId="0" applyFont="1" applyBorder="1" applyAlignment="1">
      <alignment horizontal="center" vertical="center" wrapText="1"/>
    </xf>
    <xf numFmtId="0" fontId="10" fillId="0" borderId="35" xfId="0" applyFont="1" applyBorder="1" applyAlignment="1">
      <alignment horizontal="center" vertical="center" wrapText="1"/>
    </xf>
    <xf numFmtId="0" fontId="2" fillId="0" borderId="50" xfId="0" applyFont="1" applyBorder="1" applyAlignment="1">
      <alignment horizontal="center" vertical="center" wrapText="1"/>
    </xf>
    <xf numFmtId="0" fontId="7" fillId="0" borderId="90" xfId="0" applyFont="1" applyBorder="1" applyAlignment="1">
      <alignment horizontal="center" vertical="center" wrapText="1"/>
    </xf>
    <xf numFmtId="0" fontId="8" fillId="0" borderId="11" xfId="0" applyFont="1" applyBorder="1" applyAlignment="1">
      <alignment horizontal="left" vertical="top" wrapText="1"/>
    </xf>
    <xf numFmtId="0" fontId="23" fillId="5" borderId="32"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84" xfId="0" applyFont="1" applyFill="1" applyBorder="1" applyAlignment="1">
      <alignment horizontal="center" vertical="center"/>
    </xf>
    <xf numFmtId="0" fontId="19" fillId="5" borderId="84" xfId="0" applyFont="1" applyFill="1" applyBorder="1" applyAlignment="1">
      <alignment wrapText="1"/>
    </xf>
    <xf numFmtId="0" fontId="16" fillId="3" borderId="32" xfId="0" applyFont="1" applyFill="1" applyBorder="1" applyAlignment="1">
      <alignment vertical="center" wrapText="1"/>
    </xf>
    <xf numFmtId="0" fontId="16" fillId="3" borderId="33" xfId="0" applyFont="1" applyFill="1" applyBorder="1" applyAlignment="1">
      <alignment vertical="center" wrapText="1"/>
    </xf>
    <xf numFmtId="0" fontId="16" fillId="3" borderId="84" xfId="0" applyFont="1" applyFill="1" applyBorder="1" applyAlignment="1">
      <alignment vertical="center" wrapText="1"/>
    </xf>
  </cellXfs>
  <cellStyles count="3">
    <cellStyle name="Hyperlink" xfId="2" builtinId="8"/>
    <cellStyle name="Normal" xfId="0" builtinId="0"/>
    <cellStyle name="Percent" xfId="1" builtinId="5"/>
  </cellStyles>
  <dxfs count="30">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
      <font>
        <b/>
        <i val="0"/>
        <color theme="0"/>
      </font>
      <fill>
        <patternFill>
          <bgColor rgb="FFC00000"/>
        </patternFill>
      </fill>
    </dxf>
    <dxf>
      <font>
        <b/>
        <i val="0"/>
        <color theme="0"/>
      </font>
      <fill>
        <patternFill>
          <bgColor theme="5"/>
        </patternFill>
      </fill>
    </dxf>
    <dxf>
      <font>
        <b/>
        <i val="0"/>
        <color theme="0"/>
      </font>
      <fill>
        <patternFill>
          <bgColor theme="9"/>
        </patternFill>
      </fill>
    </dxf>
  </dxfs>
  <tableStyles count="0" defaultTableStyle="TableStyleMedium2" defaultPivotStyle="PivotStyleLight16"/>
  <colors>
    <mruColors>
      <color rgb="FF81E1D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15359396992567E-2"/>
          <c:y val="4.8496966424354179E-2"/>
          <c:w val="0.86558900334534916"/>
          <c:h val="0.94500084053733246"/>
        </c:manualLayout>
      </c:layout>
      <c:pieChart>
        <c:varyColors val="1"/>
        <c:ser>
          <c:idx val="0"/>
          <c:order val="0"/>
          <c:dPt>
            <c:idx val="0"/>
            <c:bubble3D val="0"/>
            <c:spPr>
              <a:solidFill>
                <a:schemeClr val="accent6"/>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rgbClr val="C00000"/>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Summary!$C$10:$E$10</c:f>
              <c:strCache>
                <c:ptCount val="3"/>
                <c:pt idx="0">
                  <c:v>GREEN</c:v>
                </c:pt>
                <c:pt idx="1">
                  <c:v>AMBER</c:v>
                </c:pt>
                <c:pt idx="2">
                  <c:v>RED</c:v>
                </c:pt>
              </c:strCache>
            </c:strRef>
          </c:cat>
          <c:val>
            <c:numRef>
              <c:f>Summary!$C$11:$E$11</c:f>
              <c:numCache>
                <c:formatCode>0%</c:formatCode>
                <c:ptCount val="3"/>
                <c:pt idx="0">
                  <c:v>1.3513513513513514E-2</c:v>
                </c:pt>
                <c:pt idx="1">
                  <c:v>1.3513513513513514E-2</c:v>
                </c:pt>
                <c:pt idx="2">
                  <c:v>1.3513513513513514E-2</c:v>
                </c:pt>
              </c:numCache>
            </c:numRef>
          </c:val>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235331021996858E-2"/>
          <c:y val="4.6108702952850092E-2"/>
          <c:w val="0.84647324999645002"/>
          <c:h val="0.9275434667883784"/>
        </c:manualLayout>
      </c:layout>
      <c:pieChart>
        <c:varyColors val="1"/>
        <c:ser>
          <c:idx val="0"/>
          <c:order val="0"/>
          <c:spPr>
            <a:ln>
              <a:solidFill>
                <a:schemeClr val="accent6">
                  <a:lumMod val="60000"/>
                  <a:lumOff val="40000"/>
                </a:schemeClr>
              </a:solidFill>
            </a:ln>
          </c:spPr>
          <c:dPt>
            <c:idx val="0"/>
            <c:bubble3D val="0"/>
            <c:spPr>
              <a:solidFill>
                <a:schemeClr val="accent6"/>
              </a:solidFill>
              <a:ln w="19050">
                <a:solidFill>
                  <a:schemeClr val="accent6">
                    <a:lumMod val="60000"/>
                    <a:lumOff val="40000"/>
                  </a:schemeClr>
                </a:solidFill>
              </a:ln>
              <a:effectLst/>
            </c:spPr>
          </c:dPt>
          <c:dPt>
            <c:idx val="1"/>
            <c:bubble3D val="0"/>
            <c:spPr>
              <a:solidFill>
                <a:schemeClr val="accent2"/>
              </a:solidFill>
              <a:ln w="19050">
                <a:solidFill>
                  <a:schemeClr val="accent6">
                    <a:lumMod val="60000"/>
                    <a:lumOff val="40000"/>
                  </a:schemeClr>
                </a:solidFill>
              </a:ln>
              <a:effectLst/>
            </c:spPr>
          </c:dPt>
          <c:dPt>
            <c:idx val="2"/>
            <c:bubble3D val="0"/>
            <c:spPr>
              <a:solidFill>
                <a:srgbClr val="C00000"/>
              </a:solidFill>
              <a:ln w="19050">
                <a:solidFill>
                  <a:schemeClr val="accent6">
                    <a:lumMod val="60000"/>
                    <a:lumOff val="40000"/>
                  </a:schemeClr>
                </a:solidFill>
              </a:ln>
              <a:effectLst/>
            </c:spPr>
          </c:dPt>
          <c:dLbls>
            <c:dLbl>
              <c:idx val="0"/>
              <c:layout>
                <c:manualLayout>
                  <c:x val="-0.12234966816147712"/>
                  <c:y val="-5.022555143078319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83A0AFC6-4045-4EB0-B065-672B80F12080}" type="VALUE">
                      <a:rPr lang="en-US" sz="2000">
                        <a:latin typeface="Arial" panose="020B0604020202020204" pitchFamily="34" charset="0"/>
                        <a:cs typeface="Arial" panose="020B0604020202020204" pitchFamily="34" charset="0"/>
                      </a:rPr>
                      <a:pPr>
                        <a:defRPr sz="900" b="0" i="0" u="none" strike="noStrike" kern="1200" baseline="0">
                          <a:solidFill>
                            <a:schemeClr val="tx1">
                              <a:lumMod val="75000"/>
                              <a:lumOff val="25000"/>
                            </a:schemeClr>
                          </a:solidFill>
                          <a:latin typeface="+mn-lt"/>
                          <a:ea typeface="+mn-ea"/>
                          <a:cs typeface="+mn-cs"/>
                        </a:defRPr>
                      </a:pPr>
                      <a:t>[VALUE]</a:t>
                    </a:fld>
                    <a:endParaRPr lang="en-GB"/>
                  </a:p>
                </c:rich>
              </c:tx>
              <c:spPr>
                <a:noFill/>
                <a:ln>
                  <a:noFill/>
                </a:ln>
                <a:effectLst/>
              </c:spPr>
              <c:dLblPos val="bestFit"/>
              <c:showLegendKey val="0"/>
              <c:showVal val="1"/>
              <c:showCatName val="0"/>
              <c:showSerName val="0"/>
              <c:showPercent val="0"/>
              <c:showBubbleSize val="0"/>
              <c:extLst>
                <c:ext xmlns:c15="http://schemas.microsoft.com/office/drawing/2012/chart" uri="{CE6537A1-D6FC-4f65-9D91-7224C49458BB}">
                  <c15:layout>
                    <c:manualLayout>
                      <c:w val="0.27454071880136333"/>
                      <c:h val="0.16961415729084139"/>
                    </c:manualLayout>
                  </c15:layout>
                  <c15:dlblFieldTable/>
                  <c15:showDataLabelsRange val="0"/>
                </c:ext>
              </c:extLst>
            </c:dLbl>
            <c:dLbl>
              <c:idx val="1"/>
              <c:layout>
                <c:manualLayout>
                  <c:x val="0.14025449764852255"/>
                  <c:y val="-0.11131258095928405"/>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D2ED001B-7762-4046-AE4B-FEE362FD7201}" type="VALUE">
                      <a:rPr lang="en-US" sz="2000">
                        <a:latin typeface="Arial" panose="020B0604020202020204" pitchFamily="34" charset="0"/>
                        <a:cs typeface="Arial" panose="020B0604020202020204" pitchFamily="34" charset="0"/>
                      </a:rPr>
                      <a:pPr>
                        <a:defRPr sz="900" b="0" i="0" u="none" strike="noStrike" kern="1200" baseline="0">
                          <a:solidFill>
                            <a:schemeClr val="tx1">
                              <a:lumMod val="75000"/>
                              <a:lumOff val="25000"/>
                            </a:schemeClr>
                          </a:solidFill>
                          <a:latin typeface="+mn-lt"/>
                          <a:ea typeface="+mn-ea"/>
                          <a:cs typeface="+mn-cs"/>
                        </a:defRPr>
                      </a:pPr>
                      <a:t>[VALUE]</a:t>
                    </a:fld>
                    <a:endParaRPr lang="en-GB"/>
                  </a:p>
                </c:rich>
              </c:tx>
              <c:spPr>
                <a:noFill/>
                <a:ln>
                  <a:noFill/>
                </a:ln>
                <a:effectLst/>
              </c:spPr>
              <c:dLblPos val="bestFit"/>
              <c:showLegendKey val="0"/>
              <c:showVal val="1"/>
              <c:showCatName val="0"/>
              <c:showSerName val="0"/>
              <c:showPercent val="0"/>
              <c:showBubbleSize val="0"/>
              <c:extLst>
                <c:ext xmlns:c15="http://schemas.microsoft.com/office/drawing/2012/chart" uri="{CE6537A1-D6FC-4f65-9D91-7224C49458BB}">
                  <c15:layout>
                    <c:manualLayout>
                      <c:w val="0.24992157825667582"/>
                      <c:h val="0.17867122394229409"/>
                    </c:manualLayout>
                  </c15:layout>
                  <c15:dlblFieldTable/>
                  <c15:showDataLabelsRange val="0"/>
                </c:ext>
              </c:extLst>
            </c:dLbl>
            <c:dLbl>
              <c:idx val="2"/>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C109E046-64B7-4A7A-9606-CB3F89173411}" type="VALUE">
                      <a:rPr lang="en-US" sz="2000">
                        <a:latin typeface="Arial" panose="020B0604020202020204" pitchFamily="34" charset="0"/>
                        <a:cs typeface="Arial" panose="020B0604020202020204" pitchFamily="34" charset="0"/>
                      </a:rPr>
                      <a:pPr>
                        <a:defRPr sz="900" b="0" i="0" u="none" strike="noStrike" kern="1200" baseline="0">
                          <a:solidFill>
                            <a:schemeClr val="tx1">
                              <a:lumMod val="75000"/>
                              <a:lumOff val="25000"/>
                            </a:schemeClr>
                          </a:solidFill>
                          <a:latin typeface="+mn-lt"/>
                          <a:ea typeface="+mn-ea"/>
                          <a:cs typeface="+mn-cs"/>
                        </a:defRPr>
                      </a:pPr>
                      <a:t>[VALUE]</a:t>
                    </a:fld>
                    <a:endParaRPr lang="en-GB"/>
                  </a:p>
                </c:rich>
              </c:tx>
              <c:spPr>
                <a:noFill/>
                <a:ln>
                  <a:noFill/>
                </a:ln>
                <a:effectLst/>
              </c:sp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Summary!$G$10:$I$10</c:f>
              <c:strCache>
                <c:ptCount val="3"/>
                <c:pt idx="0">
                  <c:v>GREEN</c:v>
                </c:pt>
                <c:pt idx="1">
                  <c:v>AMBER</c:v>
                </c:pt>
                <c:pt idx="2">
                  <c:v>RED</c:v>
                </c:pt>
              </c:strCache>
            </c:strRef>
          </c:cat>
          <c:val>
            <c:numRef>
              <c:f>Summary!$G$11:$I$11</c:f>
              <c:numCache>
                <c:formatCode>0%</c:formatCode>
                <c:ptCount val="3"/>
                <c:pt idx="0">
                  <c:v>2.7027027027027029E-2</c:v>
                </c:pt>
                <c:pt idx="1">
                  <c:v>0</c:v>
                </c:pt>
                <c:pt idx="2">
                  <c:v>1.3513513513513514E-2</c:v>
                </c:pt>
              </c:numCache>
            </c:numRef>
          </c:val>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6343650</xdr:colOff>
      <xdr:row>0</xdr:row>
      <xdr:rowOff>114301</xdr:rowOff>
    </xdr:from>
    <xdr:to>
      <xdr:col>0</xdr:col>
      <xdr:colOff>7423150</xdr:colOff>
      <xdr:row>3</xdr:row>
      <xdr:rowOff>98426</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3650" y="114301"/>
          <a:ext cx="10795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9</xdr:row>
      <xdr:rowOff>3810</xdr:rowOff>
    </xdr:from>
    <xdr:to>
      <xdr:col>0</xdr:col>
      <xdr:colOff>3705225</xdr:colOff>
      <xdr:row>10</xdr:row>
      <xdr:rowOff>144780</xdr:rowOff>
    </xdr:to>
    <xdr:sp macro="" textlink="">
      <xdr:nvSpPr>
        <xdr:cNvPr id="3" name="Rounded Rectangle 2"/>
        <xdr:cNvSpPr/>
      </xdr:nvSpPr>
      <xdr:spPr>
        <a:xfrm>
          <a:off x="142875" y="9890760"/>
          <a:ext cx="3562350" cy="331470"/>
        </a:xfrm>
        <a:prstGeom prst="roundRect">
          <a:avLst/>
        </a:prstGeom>
        <a:solidFill>
          <a:srgbClr val="0033CC">
            <a:alpha val="62353"/>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b="1">
              <a:solidFill>
                <a:schemeClr val="bg1"/>
              </a:solidFill>
              <a:effectLst/>
              <a:latin typeface="Arial" panose="020B0604020202020204" pitchFamily="34" charset="0"/>
              <a:ea typeface="Calibri" panose="020F0502020204030204" pitchFamily="34" charset="0"/>
              <a:cs typeface="Times New Roman" panose="02020603050405020304" pitchFamily="18" charset="0"/>
            </a:rPr>
            <a:t>2. JOINT ARRANGEMENTS</a:t>
          </a:r>
          <a:endParaRPr lang="en-GB" sz="1050">
            <a:solidFill>
              <a:schemeClr val="bg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133351</xdr:colOff>
      <xdr:row>11</xdr:row>
      <xdr:rowOff>74930</xdr:rowOff>
    </xdr:from>
    <xdr:to>
      <xdr:col>0</xdr:col>
      <xdr:colOff>3695701</xdr:colOff>
      <xdr:row>13</xdr:row>
      <xdr:rowOff>25400</xdr:rowOff>
    </xdr:to>
    <xdr:sp macro="" textlink="">
      <xdr:nvSpPr>
        <xdr:cNvPr id="4" name="Rounded Rectangle 3"/>
        <xdr:cNvSpPr/>
      </xdr:nvSpPr>
      <xdr:spPr>
        <a:xfrm>
          <a:off x="133351" y="10342880"/>
          <a:ext cx="3562350" cy="331470"/>
        </a:xfrm>
        <a:prstGeom prst="roundRect">
          <a:avLst/>
        </a:prstGeom>
        <a:solidFill>
          <a:srgbClr val="000099"/>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b="1">
              <a:solidFill>
                <a:schemeClr val="bg1"/>
              </a:solidFill>
              <a:effectLst/>
              <a:latin typeface="Arial" panose="020B0604020202020204" pitchFamily="34" charset="0"/>
              <a:ea typeface="Calibri" panose="020F0502020204030204" pitchFamily="34" charset="0"/>
              <a:cs typeface="Times New Roman" panose="02020603050405020304" pitchFamily="18" charset="0"/>
            </a:rPr>
            <a:t>3. COMMISSIONING</a:t>
          </a:r>
          <a:endParaRPr lang="en-GB" sz="1050">
            <a:solidFill>
              <a:schemeClr val="bg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156210</xdr:colOff>
      <xdr:row>7</xdr:row>
      <xdr:rowOff>106045</xdr:rowOff>
    </xdr:from>
    <xdr:to>
      <xdr:col>0</xdr:col>
      <xdr:colOff>3713712</xdr:colOff>
      <xdr:row>8</xdr:row>
      <xdr:rowOff>93980</xdr:rowOff>
    </xdr:to>
    <xdr:sp macro="" textlink="">
      <xdr:nvSpPr>
        <xdr:cNvPr id="7" name="Rounded Rectangle 6"/>
        <xdr:cNvSpPr/>
      </xdr:nvSpPr>
      <xdr:spPr>
        <a:xfrm>
          <a:off x="156210" y="9469120"/>
          <a:ext cx="3557502" cy="321310"/>
        </a:xfrm>
        <a:prstGeom prst="roundRect">
          <a:avLst/>
        </a:prstGeom>
        <a:solidFill>
          <a:srgbClr val="000099"/>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ctr">
            <a:lnSpc>
              <a:spcPct val="115000"/>
            </a:lnSpc>
            <a:spcAft>
              <a:spcPts val="0"/>
            </a:spcAft>
            <a:buFont typeface="+mj-lt"/>
            <a:buAutoNum type="arabicPeriod"/>
          </a:pPr>
          <a:r>
            <a:rPr lang="en-GB" sz="11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LEADERSHIP &amp; GOVERNANCE </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3961765</xdr:colOff>
      <xdr:row>7</xdr:row>
      <xdr:rowOff>114300</xdr:rowOff>
    </xdr:from>
    <xdr:to>
      <xdr:col>0</xdr:col>
      <xdr:colOff>7286625</xdr:colOff>
      <xdr:row>8</xdr:row>
      <xdr:rowOff>112395</xdr:rowOff>
    </xdr:to>
    <xdr:sp macro="" textlink="">
      <xdr:nvSpPr>
        <xdr:cNvPr id="18" name="Rounded Rectangle 17"/>
        <xdr:cNvSpPr/>
      </xdr:nvSpPr>
      <xdr:spPr>
        <a:xfrm>
          <a:off x="3961765" y="9477375"/>
          <a:ext cx="3324860" cy="331470"/>
        </a:xfrm>
        <a:prstGeom prst="roundRect">
          <a:avLst/>
        </a:prstGeom>
        <a:solidFill>
          <a:srgbClr val="0033CC">
            <a:alpha val="62353"/>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b="1">
              <a:solidFill>
                <a:schemeClr val="bg1"/>
              </a:solidFill>
              <a:effectLst/>
              <a:latin typeface="Arial" panose="020B0604020202020204" pitchFamily="34" charset="0"/>
              <a:ea typeface="Calibri" panose="020F0502020204030204" pitchFamily="34" charset="0"/>
              <a:cs typeface="Times New Roman" panose="02020603050405020304" pitchFamily="18" charset="0"/>
            </a:rPr>
            <a:t> 4. EHC PLAN </a:t>
          </a:r>
          <a:endParaRPr lang="en-GB" sz="1050">
            <a:solidFill>
              <a:schemeClr val="bg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3959225</xdr:colOff>
      <xdr:row>11</xdr:row>
      <xdr:rowOff>89535</xdr:rowOff>
    </xdr:from>
    <xdr:to>
      <xdr:col>0</xdr:col>
      <xdr:colOff>7284085</xdr:colOff>
      <xdr:row>13</xdr:row>
      <xdr:rowOff>40005</xdr:rowOff>
    </xdr:to>
    <xdr:sp macro="" textlink="">
      <xdr:nvSpPr>
        <xdr:cNvPr id="19" name="Rounded Rectangle 18"/>
        <xdr:cNvSpPr/>
      </xdr:nvSpPr>
      <xdr:spPr>
        <a:xfrm>
          <a:off x="3959225" y="10357485"/>
          <a:ext cx="3324860" cy="331470"/>
        </a:xfrm>
        <a:prstGeom prst="roundRect">
          <a:avLst/>
        </a:prstGeom>
        <a:solidFill>
          <a:srgbClr val="0033CC">
            <a:alpha val="62353"/>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b="1">
              <a:solidFill>
                <a:schemeClr val="bg1"/>
              </a:solidFill>
              <a:effectLst/>
              <a:latin typeface="Arial" panose="020B0604020202020204" pitchFamily="34" charset="0"/>
              <a:ea typeface="Calibri" panose="020F0502020204030204" pitchFamily="34" charset="0"/>
              <a:cs typeface="Times New Roman" panose="02020603050405020304" pitchFamily="18" charset="0"/>
            </a:rPr>
            <a:t>6. MONITORING &amp; REDRESS</a:t>
          </a:r>
          <a:endParaRPr lang="en-GB" sz="1050">
            <a:solidFill>
              <a:schemeClr val="bg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3952875</xdr:colOff>
      <xdr:row>9</xdr:row>
      <xdr:rowOff>31750</xdr:rowOff>
    </xdr:from>
    <xdr:to>
      <xdr:col>0</xdr:col>
      <xdr:colOff>7277735</xdr:colOff>
      <xdr:row>10</xdr:row>
      <xdr:rowOff>172720</xdr:rowOff>
    </xdr:to>
    <xdr:sp macro="" textlink="">
      <xdr:nvSpPr>
        <xdr:cNvPr id="20" name="Rounded Rectangle 19"/>
        <xdr:cNvSpPr/>
      </xdr:nvSpPr>
      <xdr:spPr>
        <a:xfrm>
          <a:off x="3952875" y="9918700"/>
          <a:ext cx="3324860" cy="331470"/>
        </a:xfrm>
        <a:prstGeom prst="roundRect">
          <a:avLst/>
        </a:prstGeom>
        <a:solidFill>
          <a:srgbClr val="000099"/>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GB" sz="1100" b="1">
              <a:solidFill>
                <a:schemeClr val="bg1"/>
              </a:solidFill>
              <a:effectLst/>
              <a:latin typeface="Arial" panose="020B0604020202020204" pitchFamily="34" charset="0"/>
              <a:ea typeface="Calibri" panose="020F0502020204030204" pitchFamily="34" charset="0"/>
              <a:cs typeface="Times New Roman" panose="02020603050405020304" pitchFamily="18" charset="0"/>
            </a:rPr>
            <a:t>5. ENGAGEMENT</a:t>
          </a:r>
          <a:endParaRPr lang="en-GB" sz="1050">
            <a:solidFill>
              <a:schemeClr val="bg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28576</xdr:colOff>
      <xdr:row>0</xdr:row>
      <xdr:rowOff>62547</xdr:rowOff>
    </xdr:from>
    <xdr:to>
      <xdr:col>0</xdr:col>
      <xdr:colOff>1228726</xdr:colOff>
      <xdr:row>3</xdr:row>
      <xdr:rowOff>139640</xdr:rowOff>
    </xdr:to>
    <xdr:pic>
      <xdr:nvPicPr>
        <xdr:cNvPr id="9" name="Picture 8" descr="cdcmaster.jpg"/>
        <xdr:cNvPicPr>
          <a:picLocks noChangeAspect="1"/>
        </xdr:cNvPicPr>
      </xdr:nvPicPr>
      <xdr:blipFill>
        <a:blip xmlns:r="http://schemas.openxmlformats.org/officeDocument/2006/relationships" r:embed="rId2" cstate="print"/>
        <a:stretch>
          <a:fillRect/>
        </a:stretch>
      </xdr:blipFill>
      <xdr:spPr>
        <a:xfrm>
          <a:off x="28576" y="62547"/>
          <a:ext cx="1200150" cy="71526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5</xdr:row>
          <xdr:rowOff>47625</xdr:rowOff>
        </xdr:from>
        <xdr:to>
          <xdr:col>0</xdr:col>
          <xdr:colOff>7458075</xdr:colOff>
          <xdr:row>7</xdr:row>
          <xdr:rowOff>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81643</xdr:colOff>
      <xdr:row>8</xdr:row>
      <xdr:rowOff>0</xdr:rowOff>
    </xdr:from>
    <xdr:to>
      <xdr:col>5</xdr:col>
      <xdr:colOff>13606</xdr:colOff>
      <xdr:row>10</xdr:row>
      <xdr:rowOff>1531203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193701</xdr:colOff>
      <xdr:row>8</xdr:row>
      <xdr:rowOff>99571</xdr:rowOff>
    </xdr:from>
    <xdr:to>
      <xdr:col>9</xdr:col>
      <xdr:colOff>0</xdr:colOff>
      <xdr:row>11</xdr:row>
      <xdr:rowOff>9605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legislation.gov.uk/ukpga/2014/6/contents" TargetMode="External"/><Relationship Id="rId3" Type="http://schemas.openxmlformats.org/officeDocument/2006/relationships/hyperlink" Target=".%20https:\www.disabilitymatters.org.uk\" TargetMode="External"/><Relationship Id="rId7" Type="http://schemas.openxmlformats.org/officeDocument/2006/relationships/hyperlink" Target="https://www.gov.uk/government/uploads/system/uploads/attachment_data/file/499611/children_s_continuing_care_Fe_16.pdf" TargetMode="External"/><Relationship Id="rId2" Type="http://schemas.openxmlformats.org/officeDocument/2006/relationships/hyperlink" Target="http://training.councilfordisabledchildren.org.uk/course/view.php?id=7" TargetMode="External"/><Relationship Id="rId1" Type="http://schemas.openxmlformats.org/officeDocument/2006/relationships/hyperlink" Target="https://www.gov.uk/government/publications/send-code-of-practice-0-to-25" TargetMode="External"/><Relationship Id="rId6" Type="http://schemas.openxmlformats.org/officeDocument/2006/relationships/hyperlink" Target="http://www.england.nhs.uk/resources/resources-for-ccgs/ccg-mod-cons-framework/" TargetMode="External"/><Relationship Id="rId5" Type="http://schemas.openxmlformats.org/officeDocument/2006/relationships/hyperlink" Target="https://www.gov.uk/government/publications/send-guide-for-health-professionals" TargetMode="External"/><Relationship Id="rId4" Type="http://schemas.openxmlformats.org/officeDocument/2006/relationships/hyperlink" Target="https://www.disabilitymatters.org.uk/"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ottmac.com/download/file/6737?cultureId=127"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8"/>
  <sheetViews>
    <sheetView zoomScaleNormal="100" zoomScaleSheetLayoutView="100" workbookViewId="0">
      <selection activeCell="A21" sqref="A21"/>
    </sheetView>
  </sheetViews>
  <sheetFormatPr defaultRowHeight="15" x14ac:dyDescent="0.25"/>
  <cols>
    <col min="1" max="1" width="112.42578125" customWidth="1"/>
  </cols>
  <sheetData>
    <row r="1" spans="1:1" ht="20.25" customHeight="1" x14ac:dyDescent="0.25">
      <c r="A1" s="138" t="s">
        <v>40</v>
      </c>
    </row>
    <row r="2" spans="1:1" x14ac:dyDescent="0.25">
      <c r="A2" s="138"/>
    </row>
    <row r="3" spans="1:1" x14ac:dyDescent="0.25">
      <c r="A3" s="138"/>
    </row>
    <row r="4" spans="1:1" x14ac:dyDescent="0.25">
      <c r="A4" s="138"/>
    </row>
    <row r="5" spans="1:1" ht="18" x14ac:dyDescent="0.25">
      <c r="A5" s="82" t="s">
        <v>41</v>
      </c>
    </row>
    <row r="6" spans="1:1" ht="409.5" customHeight="1" x14ac:dyDescent="0.25">
      <c r="A6" s="83"/>
    </row>
    <row r="7" spans="1:1" ht="287.25" customHeight="1" x14ac:dyDescent="0.25">
      <c r="A7" s="124"/>
    </row>
    <row r="8" spans="1:1" ht="26.25" customHeight="1" x14ac:dyDescent="0.25"/>
  </sheetData>
  <mergeCells count="1">
    <mergeCell ref="A1:A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7170" r:id="rId4">
          <objectPr defaultSize="0" autoPict="0" r:id="rId5">
            <anchor moveWithCells="1">
              <from>
                <xdr:col>0</xdr:col>
                <xdr:colOff>85725</xdr:colOff>
                <xdr:row>5</xdr:row>
                <xdr:rowOff>47625</xdr:rowOff>
              </from>
              <to>
                <xdr:col>0</xdr:col>
                <xdr:colOff>7458075</xdr:colOff>
                <xdr:row>7</xdr:row>
                <xdr:rowOff>0</xdr:rowOff>
              </to>
            </anchor>
          </objectPr>
        </oleObject>
      </mc:Choice>
      <mc:Fallback>
        <oleObject progId="Word.Document.12" shapeId="7170"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1"/>
  <sheetViews>
    <sheetView zoomScale="70" zoomScaleNormal="70" workbookViewId="0">
      <selection activeCell="R9" sqref="R9"/>
    </sheetView>
  </sheetViews>
  <sheetFormatPr defaultRowHeight="14.25" x14ac:dyDescent="0.2"/>
  <cols>
    <col min="1" max="1" width="55.85546875" style="39" customWidth="1"/>
    <col min="2" max="2" width="1.7109375" style="39" customWidth="1"/>
    <col min="3" max="5" width="21.28515625" style="39" customWidth="1"/>
    <col min="6" max="6" width="3.140625" style="39" customWidth="1"/>
    <col min="7" max="9" width="21.28515625" style="39" customWidth="1"/>
    <col min="10" max="16384" width="9.140625" style="39"/>
  </cols>
  <sheetData>
    <row r="2" spans="1:9" ht="30" x14ac:dyDescent="0.4">
      <c r="A2" s="142" t="s">
        <v>462</v>
      </c>
      <c r="B2" s="142"/>
      <c r="C2" s="142"/>
      <c r="D2" s="142"/>
      <c r="E2" s="142"/>
      <c r="F2" s="142"/>
      <c r="G2" s="142"/>
      <c r="H2" s="142"/>
      <c r="I2" s="142"/>
    </row>
    <row r="4" spans="1:9" ht="24" customHeight="1" x14ac:dyDescent="0.2">
      <c r="A4" s="38" t="s">
        <v>427</v>
      </c>
      <c r="B4" s="147"/>
      <c r="C4" s="147"/>
      <c r="D4" s="147"/>
    </row>
    <row r="5" spans="1:9" ht="11.25" customHeight="1" x14ac:dyDescent="0.2"/>
    <row r="6" spans="1:9" ht="24.75" customHeight="1" x14ac:dyDescent="0.35">
      <c r="C6" s="139" t="s">
        <v>39</v>
      </c>
      <c r="D6" s="139"/>
      <c r="E6" s="139"/>
      <c r="G6" s="139" t="s">
        <v>426</v>
      </c>
      <c r="H6" s="139"/>
      <c r="I6" s="139"/>
    </row>
    <row r="7" spans="1:9" ht="24.75" customHeight="1" x14ac:dyDescent="0.2">
      <c r="C7" s="140" t="s">
        <v>463</v>
      </c>
      <c r="D7" s="141"/>
      <c r="E7" s="141"/>
      <c r="G7" s="140" t="s">
        <v>463</v>
      </c>
      <c r="H7" s="141"/>
      <c r="I7" s="141"/>
    </row>
    <row r="8" spans="1:9" s="40" customFormat="1" ht="6" customHeight="1" thickBot="1" x14ac:dyDescent="0.3"/>
    <row r="9" spans="1:9" ht="66" customHeight="1" x14ac:dyDescent="0.2">
      <c r="A9" s="149" t="s">
        <v>48</v>
      </c>
      <c r="B9" s="41"/>
      <c r="C9" s="152" t="s">
        <v>39</v>
      </c>
      <c r="D9" s="153"/>
      <c r="E9" s="153"/>
      <c r="G9" s="148" t="s">
        <v>214</v>
      </c>
      <c r="H9" s="148"/>
      <c r="I9" s="148"/>
    </row>
    <row r="10" spans="1:9" ht="122.25" customHeight="1" x14ac:dyDescent="0.2">
      <c r="A10" s="150"/>
      <c r="B10" s="41"/>
      <c r="C10" s="34" t="s">
        <v>76</v>
      </c>
      <c r="D10" s="34" t="s">
        <v>75</v>
      </c>
      <c r="E10" s="34" t="s">
        <v>74</v>
      </c>
      <c r="G10" s="34" t="s">
        <v>76</v>
      </c>
      <c r="H10" s="34" t="s">
        <v>75</v>
      </c>
      <c r="I10" s="34" t="s">
        <v>74</v>
      </c>
    </row>
    <row r="11" spans="1:9" ht="122.25" customHeight="1" thickBot="1" x14ac:dyDescent="0.25">
      <c r="A11" s="151"/>
      <c r="B11" s="41"/>
      <c r="C11" s="35">
        <f>('1. Leadership'!B63+'2. Joint Arrangements'!B53+'3. Commissioning'!B57+'4. EHC Plan'!B29+'5. Engagement '!B19+'6. Monitoring &amp; Redress'!B53)/74</f>
        <v>1.3513513513513514E-2</v>
      </c>
      <c r="D11" s="36">
        <f>('1. Leadership'!B64+'2. Joint Arrangements'!B54+'3. Commissioning'!B58+'4. EHC Plan'!B30+'5. Engagement '!B20+'6. Monitoring &amp; Redress'!B54)/74</f>
        <v>1.3513513513513514E-2</v>
      </c>
      <c r="E11" s="36">
        <f>('1. Leadership'!B65+'2. Joint Arrangements'!B55+'3. Commissioning'!B59+'4. EHC Plan'!B31+'5. Engagement '!B21+'6. Monitoring &amp; Redress'!B55)/74</f>
        <v>1.3513513513513514E-2</v>
      </c>
      <c r="G11" s="35">
        <f>('1. Leadership'!C63+'2. Joint Arrangements'!C53+'3. Commissioning'!C57+'4. EHC Plan'!C29+'5. Engagement '!C19+'6. Monitoring &amp; Redress'!C53)/74</f>
        <v>2.7027027027027029E-2</v>
      </c>
      <c r="H11" s="36">
        <f>('1. Leadership'!C64+'2. Joint Arrangements'!C54+'3. Commissioning'!C58+'4. EHC Plan'!C30+'5. Engagement '!C20+'6. Monitoring &amp; Redress'!C54)/74</f>
        <v>0</v>
      </c>
      <c r="I11" s="36">
        <f>('1. Leadership'!C65+'2. Joint Arrangements'!C55+'3. Commissioning'!C59+'4. EHC Plan'!C31+'5. Engagement '!C21+'6. Monitoring &amp; Redress'!C55)/74</f>
        <v>1.3513513513513514E-2</v>
      </c>
    </row>
    <row r="12" spans="1:9" ht="10.5" customHeight="1" thickBot="1" x14ac:dyDescent="0.25"/>
    <row r="13" spans="1:9" ht="27.75" customHeight="1" x14ac:dyDescent="0.2">
      <c r="A13" s="143" t="s">
        <v>43</v>
      </c>
      <c r="B13" s="9"/>
      <c r="C13" s="154" t="s">
        <v>39</v>
      </c>
      <c r="D13" s="155"/>
      <c r="E13" s="156"/>
      <c r="G13" s="154" t="s">
        <v>214</v>
      </c>
      <c r="H13" s="155"/>
      <c r="I13" s="156"/>
    </row>
    <row r="14" spans="1:9" ht="31.5" customHeight="1" x14ac:dyDescent="0.2">
      <c r="A14" s="144"/>
      <c r="B14" s="9"/>
      <c r="C14" s="146" t="s">
        <v>76</v>
      </c>
      <c r="D14" s="157" t="s">
        <v>75</v>
      </c>
      <c r="E14" s="145" t="s">
        <v>74</v>
      </c>
      <c r="G14" s="146" t="s">
        <v>76</v>
      </c>
      <c r="H14" s="157" t="s">
        <v>75</v>
      </c>
      <c r="I14" s="145" t="s">
        <v>74</v>
      </c>
    </row>
    <row r="15" spans="1:9" ht="38.25" customHeight="1" x14ac:dyDescent="0.2">
      <c r="A15" s="144"/>
      <c r="B15" s="9"/>
      <c r="C15" s="146"/>
      <c r="D15" s="157"/>
      <c r="E15" s="145"/>
      <c r="G15" s="146"/>
      <c r="H15" s="157"/>
      <c r="I15" s="145"/>
    </row>
    <row r="16" spans="1:9" ht="15" x14ac:dyDescent="0.2">
      <c r="A16" s="60" t="s">
        <v>34</v>
      </c>
      <c r="B16" s="22"/>
      <c r="C16" s="23">
        <f>'1. Leadership'!D15/7</f>
        <v>0.14285714285714285</v>
      </c>
      <c r="D16" s="24">
        <f>'1. Leadership'!D16/7</f>
        <v>0.14285714285714285</v>
      </c>
      <c r="E16" s="30">
        <f>'1. Leadership'!D17/7</f>
        <v>0.14285714285714285</v>
      </c>
      <c r="G16" s="23">
        <f>'1. Leadership'!E15/7</f>
        <v>0.2857142857142857</v>
      </c>
      <c r="H16" s="24">
        <f>'1. Leadership'!E16/7</f>
        <v>0</v>
      </c>
      <c r="I16" s="30">
        <f>'1. Leadership'!E17/7</f>
        <v>0.14285714285714285</v>
      </c>
    </row>
    <row r="17" spans="1:9" ht="15" x14ac:dyDescent="0.2">
      <c r="A17" s="60" t="s">
        <v>35</v>
      </c>
      <c r="B17" s="22"/>
      <c r="C17" s="23">
        <f>'1. Leadership'!D33/5</f>
        <v>0</v>
      </c>
      <c r="D17" s="24">
        <f>'1. Leadership'!D34/5</f>
        <v>0</v>
      </c>
      <c r="E17" s="30">
        <f>'1. Leadership'!D35/5</f>
        <v>0</v>
      </c>
      <c r="G17" s="23">
        <f>'1. Leadership'!E33/5</f>
        <v>0</v>
      </c>
      <c r="H17" s="24">
        <f>'1. Leadership'!E34/5</f>
        <v>0</v>
      </c>
      <c r="I17" s="30">
        <f>'1. Leadership'!E35/5</f>
        <v>0</v>
      </c>
    </row>
    <row r="18" spans="1:9" ht="15" x14ac:dyDescent="0.2">
      <c r="A18" s="60" t="s">
        <v>36</v>
      </c>
      <c r="B18" s="22"/>
      <c r="C18" s="23">
        <f>'1. Leadership'!D45/4</f>
        <v>0</v>
      </c>
      <c r="D18" s="24">
        <f>'1. Leadership'!D46/4</f>
        <v>0</v>
      </c>
      <c r="E18" s="30">
        <f>'1. Leadership'!D47/4</f>
        <v>0</v>
      </c>
      <c r="G18" s="23">
        <f>'1. Leadership'!E45/4</f>
        <v>0</v>
      </c>
      <c r="H18" s="24">
        <f>'1. Leadership'!E46/4</f>
        <v>0</v>
      </c>
      <c r="I18" s="30">
        <f>'1. Leadership'!E47/4</f>
        <v>0</v>
      </c>
    </row>
    <row r="19" spans="1:9" ht="15" x14ac:dyDescent="0.2">
      <c r="A19" s="60" t="s">
        <v>37</v>
      </c>
      <c r="B19" s="22"/>
      <c r="C19" s="23">
        <f>'1. Leadership'!D56/4</f>
        <v>0</v>
      </c>
      <c r="D19" s="24">
        <f>'1. Leadership'!D57/4</f>
        <v>0</v>
      </c>
      <c r="E19" s="30">
        <f>'1. Leadership'!D58/4</f>
        <v>0</v>
      </c>
      <c r="G19" s="23">
        <f>'1. Leadership'!E56/4</f>
        <v>0</v>
      </c>
      <c r="H19" s="24">
        <f>'1. Leadership'!E57/4</f>
        <v>0</v>
      </c>
      <c r="I19" s="30">
        <f>'1. Leadership'!E58/4</f>
        <v>0</v>
      </c>
    </row>
    <row r="20" spans="1:9" ht="28.5" customHeight="1" thickBot="1" x14ac:dyDescent="0.3">
      <c r="A20" s="31" t="s">
        <v>38</v>
      </c>
      <c r="B20" s="32"/>
      <c r="C20" s="62">
        <f>('1. Leadership'!D56+'1. Leadership'!D45+'1. Leadership'!D33+'1. Leadership'!D15)/20</f>
        <v>0.05</v>
      </c>
      <c r="D20" s="63">
        <f>('1. Leadership'!D16+'1. Leadership'!D34+'1. Leadership'!D46+'1. Leadership'!D57)/20</f>
        <v>0.05</v>
      </c>
      <c r="E20" s="64">
        <f>('1. Leadership'!D58+'1. Leadership'!D47+'1. Leadership'!D35+'1. Leadership'!D17)/20</f>
        <v>0.05</v>
      </c>
      <c r="F20" s="65"/>
      <c r="G20" s="62">
        <f>('1. Leadership'!E56+'1. Leadership'!E45+'1. Leadership'!E33+'1. Leadership'!E15)/20</f>
        <v>0.1</v>
      </c>
      <c r="H20" s="62">
        <f>('1. Leadership'!E57+'1. Leadership'!E46+'1. Leadership'!E34+'1. Leadership'!E16)/20</f>
        <v>0</v>
      </c>
      <c r="I20" s="62">
        <f>('1. Leadership'!E58+'1. Leadership'!E47+'1. Leadership'!E35+'1. Leadership'!E17)/20</f>
        <v>0.05</v>
      </c>
    </row>
    <row r="21" spans="1:9" ht="8.25" customHeight="1" thickBot="1" x14ac:dyDescent="0.25"/>
    <row r="22" spans="1:9" ht="27.75" customHeight="1" x14ac:dyDescent="0.2">
      <c r="A22" s="143" t="s">
        <v>44</v>
      </c>
      <c r="B22" s="9"/>
      <c r="C22" s="158" t="s">
        <v>39</v>
      </c>
      <c r="D22" s="159"/>
      <c r="E22" s="160"/>
      <c r="G22" s="158" t="s">
        <v>214</v>
      </c>
      <c r="H22" s="159"/>
      <c r="I22" s="160"/>
    </row>
    <row r="23" spans="1:9" ht="31.5" customHeight="1" x14ac:dyDescent="0.2">
      <c r="A23" s="144"/>
      <c r="B23" s="9"/>
      <c r="C23" s="146" t="s">
        <v>76</v>
      </c>
      <c r="D23" s="157" t="s">
        <v>75</v>
      </c>
      <c r="E23" s="145" t="s">
        <v>74</v>
      </c>
      <c r="G23" s="146" t="s">
        <v>76</v>
      </c>
      <c r="H23" s="157" t="s">
        <v>75</v>
      </c>
      <c r="I23" s="145" t="s">
        <v>74</v>
      </c>
    </row>
    <row r="24" spans="1:9" ht="38.25" customHeight="1" x14ac:dyDescent="0.2">
      <c r="A24" s="144"/>
      <c r="B24" s="9"/>
      <c r="C24" s="146"/>
      <c r="D24" s="157"/>
      <c r="E24" s="145"/>
      <c r="G24" s="146"/>
      <c r="H24" s="157"/>
      <c r="I24" s="145"/>
    </row>
    <row r="25" spans="1:9" ht="15" x14ac:dyDescent="0.2">
      <c r="A25" s="60" t="s">
        <v>127</v>
      </c>
      <c r="B25" s="41"/>
      <c r="C25" s="42">
        <f>'2. Joint Arrangements'!D14/6</f>
        <v>0</v>
      </c>
      <c r="D25" s="43">
        <f>'2. Joint Arrangements'!D15/6</f>
        <v>0</v>
      </c>
      <c r="E25" s="44">
        <f>'2. Joint Arrangements'!D16/6</f>
        <v>0</v>
      </c>
      <c r="G25" s="42">
        <f>'2. Joint Arrangements'!E14/6</f>
        <v>0</v>
      </c>
      <c r="H25" s="43">
        <f>'2. Joint Arrangements'!E15/6</f>
        <v>0</v>
      </c>
      <c r="I25" s="44">
        <f>'2. Joint Arrangements'!E16/6</f>
        <v>0</v>
      </c>
    </row>
    <row r="26" spans="1:9" ht="15" x14ac:dyDescent="0.2">
      <c r="A26" s="60" t="s">
        <v>203</v>
      </c>
      <c r="B26" s="41"/>
      <c r="C26" s="42">
        <f>'2. Joint Arrangements'!D24/2</f>
        <v>0</v>
      </c>
      <c r="D26" s="43">
        <f>'2. Joint Arrangements'!D25/2</f>
        <v>0</v>
      </c>
      <c r="E26" s="44">
        <f>'2. Joint Arrangements'!D26/2</f>
        <v>0</v>
      </c>
      <c r="G26" s="42">
        <f>'2. Joint Arrangements'!E24/2</f>
        <v>0</v>
      </c>
      <c r="H26" s="43">
        <f>'2. Joint Arrangements'!E25/2</f>
        <v>0</v>
      </c>
      <c r="I26" s="44">
        <f>'2. Joint Arrangements'!E26/2</f>
        <v>0</v>
      </c>
    </row>
    <row r="27" spans="1:9" ht="15" x14ac:dyDescent="0.2">
      <c r="A27" s="60" t="s">
        <v>128</v>
      </c>
      <c r="B27" s="41"/>
      <c r="C27" s="42">
        <f>'2. Joint Arrangements'!D35/3</f>
        <v>0</v>
      </c>
      <c r="D27" s="43">
        <f>'2. Joint Arrangements'!D36/3</f>
        <v>0</v>
      </c>
      <c r="E27" s="44">
        <f>'2. Joint Arrangements'!D37/3</f>
        <v>0</v>
      </c>
      <c r="G27" s="42">
        <f>'2. Joint Arrangements'!E35/3</f>
        <v>0</v>
      </c>
      <c r="H27" s="43">
        <f>'2. Joint Arrangements'!E36/3</f>
        <v>0</v>
      </c>
      <c r="I27" s="44">
        <f>'2. Joint Arrangements'!E37/3</f>
        <v>0</v>
      </c>
    </row>
    <row r="28" spans="1:9" ht="15" x14ac:dyDescent="0.2">
      <c r="A28" s="60" t="s">
        <v>129</v>
      </c>
      <c r="B28" s="41"/>
      <c r="C28" s="42">
        <f>'2. Joint Arrangements'!D46/3</f>
        <v>0</v>
      </c>
      <c r="D28" s="43">
        <f>'2. Joint Arrangements'!D47/3</f>
        <v>0</v>
      </c>
      <c r="E28" s="44">
        <f>'2. Joint Arrangements'!D48/3</f>
        <v>0</v>
      </c>
      <c r="G28" s="42">
        <f>'2. Joint Arrangements'!E46/3</f>
        <v>0</v>
      </c>
      <c r="H28" s="43">
        <f>'2. Joint Arrangements'!E47/3</f>
        <v>0</v>
      </c>
      <c r="I28" s="44">
        <f>'2. Joint Arrangements'!E48/3</f>
        <v>0</v>
      </c>
    </row>
    <row r="29" spans="1:9" s="33" customFormat="1" ht="28.5" customHeight="1" thickBot="1" x14ac:dyDescent="0.3">
      <c r="A29" s="31" t="s">
        <v>38</v>
      </c>
      <c r="B29" s="32"/>
      <c r="C29" s="66">
        <f>('2. Joint Arrangements'!D14+'2. Joint Arrangements'!D24+'2. Joint Arrangements'!D35+'2. Joint Arrangements'!D46)/14</f>
        <v>0</v>
      </c>
      <c r="D29" s="67">
        <f>('2. Joint Arrangements'!D47+'2. Joint Arrangements'!D36+'2. Joint Arrangements'!D25+'2. Joint Arrangements'!D15)/14</f>
        <v>0</v>
      </c>
      <c r="E29" s="68">
        <f>('2. Joint Arrangements'!D16+'2. Joint Arrangements'!D26+'2. Joint Arrangements'!D37+'2. Joint Arrangements'!D48)/14</f>
        <v>0</v>
      </c>
      <c r="F29" s="65"/>
      <c r="G29" s="66">
        <f>('2. Joint Arrangements'!E14+'2. Joint Arrangements'!E24+'2. Joint Arrangements'!E35+'2. Joint Arrangements'!E46)/14</f>
        <v>0</v>
      </c>
      <c r="H29" s="67">
        <f>('2. Joint Arrangements'!E47+'2. Joint Arrangements'!E36+'2. Joint Arrangements'!E25+'2. Joint Arrangements'!E15)/14</f>
        <v>0</v>
      </c>
      <c r="I29" s="68">
        <f>('2. Joint Arrangements'!E16+'2. Joint Arrangements'!E26+'2. Joint Arrangements'!E37+'2. Joint Arrangements'!E48)/14</f>
        <v>0</v>
      </c>
    </row>
    <row r="30" spans="1:9" ht="6.75" customHeight="1" thickBot="1" x14ac:dyDescent="0.25"/>
    <row r="31" spans="1:9" ht="27.75" customHeight="1" x14ac:dyDescent="0.2">
      <c r="A31" s="143" t="s">
        <v>42</v>
      </c>
      <c r="B31" s="9"/>
      <c r="C31" s="158" t="s">
        <v>39</v>
      </c>
      <c r="D31" s="159"/>
      <c r="E31" s="160"/>
      <c r="G31" s="158" t="s">
        <v>214</v>
      </c>
      <c r="H31" s="159"/>
      <c r="I31" s="160"/>
    </row>
    <row r="32" spans="1:9" ht="31.5" customHeight="1" x14ac:dyDescent="0.2">
      <c r="A32" s="144"/>
      <c r="B32" s="9"/>
      <c r="C32" s="146" t="s">
        <v>76</v>
      </c>
      <c r="D32" s="157" t="s">
        <v>75</v>
      </c>
      <c r="E32" s="145" t="s">
        <v>74</v>
      </c>
      <c r="G32" s="146" t="s">
        <v>76</v>
      </c>
      <c r="H32" s="157" t="s">
        <v>75</v>
      </c>
      <c r="I32" s="145" t="s">
        <v>74</v>
      </c>
    </row>
    <row r="33" spans="1:9" ht="38.25" customHeight="1" x14ac:dyDescent="0.2">
      <c r="A33" s="144"/>
      <c r="B33" s="9"/>
      <c r="C33" s="146"/>
      <c r="D33" s="157"/>
      <c r="E33" s="145"/>
      <c r="G33" s="146"/>
      <c r="H33" s="157"/>
      <c r="I33" s="145"/>
    </row>
    <row r="34" spans="1:9" ht="18" x14ac:dyDescent="0.25">
      <c r="A34" s="61" t="s">
        <v>200</v>
      </c>
      <c r="B34" s="41"/>
      <c r="C34" s="45">
        <f>'3. Commissioning'!D13/5</f>
        <v>0</v>
      </c>
      <c r="D34" s="46">
        <f>'3. Commissioning'!D14/5</f>
        <v>0</v>
      </c>
      <c r="E34" s="47">
        <f>'3. Commissioning'!D15/5</f>
        <v>0</v>
      </c>
      <c r="G34" s="48">
        <f>'3. Commissioning'!E13/5</f>
        <v>0</v>
      </c>
      <c r="H34" s="49">
        <f>'3. Commissioning'!E14/5</f>
        <v>0</v>
      </c>
      <c r="I34" s="50">
        <f>'3. Commissioning'!E15/5</f>
        <v>0</v>
      </c>
    </row>
    <row r="35" spans="1:9" ht="18" x14ac:dyDescent="0.25">
      <c r="A35" s="61" t="s">
        <v>201</v>
      </c>
      <c r="B35" s="41"/>
      <c r="C35" s="45">
        <f>'3. Commissioning'!D23</f>
        <v>0</v>
      </c>
      <c r="D35" s="46">
        <f>'3. Commissioning'!D24</f>
        <v>0</v>
      </c>
      <c r="E35" s="47">
        <f>'3. Commissioning'!D25</f>
        <v>0</v>
      </c>
      <c r="G35" s="48">
        <f>'3. Commissioning'!E23</f>
        <v>0</v>
      </c>
      <c r="H35" s="49">
        <f>'3. Commissioning'!E24</f>
        <v>0</v>
      </c>
      <c r="I35" s="50">
        <f>'3. Commissioning'!E25</f>
        <v>0</v>
      </c>
    </row>
    <row r="36" spans="1:9" ht="18" x14ac:dyDescent="0.25">
      <c r="A36" s="61" t="s">
        <v>202</v>
      </c>
      <c r="B36" s="41"/>
      <c r="C36" s="45">
        <f>'3. Commissioning'!D32/2</f>
        <v>0</v>
      </c>
      <c r="D36" s="46">
        <f>'3. Commissioning'!D33/2</f>
        <v>0</v>
      </c>
      <c r="E36" s="47">
        <f>'3. Commissioning'!D34/2</f>
        <v>0</v>
      </c>
      <c r="F36" s="51"/>
      <c r="G36" s="48">
        <f>'3. Commissioning'!E32/2</f>
        <v>0</v>
      </c>
      <c r="H36" s="49">
        <f>'3. Commissioning'!E33/2</f>
        <v>0</v>
      </c>
      <c r="I36" s="50">
        <f>'3. Commissioning'!E34</f>
        <v>0</v>
      </c>
    </row>
    <row r="37" spans="1:9" ht="18" x14ac:dyDescent="0.25">
      <c r="A37" s="61" t="s">
        <v>205</v>
      </c>
      <c r="B37" s="41"/>
      <c r="C37" s="45">
        <f>'3. Commissioning'!D40/2</f>
        <v>0</v>
      </c>
      <c r="D37" s="46">
        <f>'3. Commissioning'!D41/2</f>
        <v>0</v>
      </c>
      <c r="E37" s="47">
        <f>'3. Commissioning'!D42/2</f>
        <v>0</v>
      </c>
      <c r="F37" s="51"/>
      <c r="G37" s="45">
        <f>'3. Commissioning'!E40/2</f>
        <v>0</v>
      </c>
      <c r="H37" s="46">
        <f>'3. Commissioning'!E41/2</f>
        <v>0</v>
      </c>
      <c r="I37" s="47">
        <f>'3. Commissioning'!E42/2</f>
        <v>0</v>
      </c>
    </row>
    <row r="38" spans="1:9" ht="18" x14ac:dyDescent="0.25">
      <c r="A38" s="61" t="s">
        <v>206</v>
      </c>
      <c r="B38" s="41"/>
      <c r="C38" s="45">
        <f>'3. Commissioning'!D49</f>
        <v>0</v>
      </c>
      <c r="D38" s="46">
        <f>'3. Commissioning'!D50</f>
        <v>0</v>
      </c>
      <c r="E38" s="47">
        <f>'3. Commissioning'!D51</f>
        <v>0</v>
      </c>
      <c r="F38" s="51"/>
      <c r="G38" s="45">
        <f>'3. Commissioning'!E49</f>
        <v>0</v>
      </c>
      <c r="H38" s="46">
        <f>'3. Commissioning'!E50</f>
        <v>0</v>
      </c>
      <c r="I38" s="47">
        <f>'3. Commissioning'!E51</f>
        <v>0</v>
      </c>
    </row>
    <row r="39" spans="1:9" ht="28.5" customHeight="1" thickBot="1" x14ac:dyDescent="0.3">
      <c r="A39" s="31" t="s">
        <v>38</v>
      </c>
      <c r="B39" s="32"/>
      <c r="C39" s="52">
        <f>('3. Commissioning'!D49+'3. Commissioning'!D40+'3. Commissioning'!D32+'3. Commissioning'!D23+'3. Commissioning'!D13)/11</f>
        <v>0</v>
      </c>
      <c r="D39" s="53">
        <f>('3. Commissioning'!D14+'3. Commissioning'!D24+'3. Commissioning'!D33+'3. Commissioning'!D41+'3. Commissioning'!D50)/11</f>
        <v>0</v>
      </c>
      <c r="E39" s="54">
        <f>('3. Commissioning'!D51+'3. Commissioning'!D42+'3. Commissioning'!D34+'3. Commissioning'!D25+'3. Commissioning'!D15)/11</f>
        <v>0</v>
      </c>
      <c r="F39" s="55"/>
      <c r="G39" s="52">
        <f>('3. Commissioning'!E13+'3. Commissioning'!E23+'3. Commissioning'!E32+'3. Commissioning'!E40+'3. Commissioning'!E49)/13</f>
        <v>0</v>
      </c>
      <c r="H39" s="53">
        <f>('3. Commissioning'!E50+'3. Commissioning'!E41+'3. Commissioning'!E33+'3. Commissioning'!E24+'3. Commissioning'!E14)/13</f>
        <v>0</v>
      </c>
      <c r="I39" s="54">
        <f>('3. Commissioning'!E15+'3. Commissioning'!E25+'3. Commissioning'!E34+'3. Commissioning'!E42+'3. Commissioning'!E51)/13</f>
        <v>0</v>
      </c>
    </row>
    <row r="40" spans="1:9" ht="6.75" customHeight="1" thickBot="1" x14ac:dyDescent="0.25"/>
    <row r="41" spans="1:9" ht="27.75" customHeight="1" x14ac:dyDescent="0.2">
      <c r="A41" s="143" t="s">
        <v>45</v>
      </c>
      <c r="B41" s="9"/>
      <c r="C41" s="158" t="s">
        <v>39</v>
      </c>
      <c r="D41" s="159"/>
      <c r="E41" s="160"/>
      <c r="G41" s="158" t="s">
        <v>214</v>
      </c>
      <c r="H41" s="159"/>
      <c r="I41" s="160"/>
    </row>
    <row r="42" spans="1:9" ht="31.5" customHeight="1" x14ac:dyDescent="0.2">
      <c r="A42" s="144"/>
      <c r="B42" s="9"/>
      <c r="C42" s="146" t="s">
        <v>76</v>
      </c>
      <c r="D42" s="157" t="s">
        <v>75</v>
      </c>
      <c r="E42" s="145" t="s">
        <v>74</v>
      </c>
      <c r="G42" s="146" t="s">
        <v>76</v>
      </c>
      <c r="H42" s="157" t="s">
        <v>75</v>
      </c>
      <c r="I42" s="145" t="s">
        <v>74</v>
      </c>
    </row>
    <row r="43" spans="1:9" ht="38.25" customHeight="1" x14ac:dyDescent="0.2">
      <c r="A43" s="144"/>
      <c r="B43" s="9"/>
      <c r="C43" s="146"/>
      <c r="D43" s="157"/>
      <c r="E43" s="145"/>
      <c r="G43" s="146"/>
      <c r="H43" s="157"/>
      <c r="I43" s="145"/>
    </row>
    <row r="44" spans="1:9" ht="15" x14ac:dyDescent="0.2">
      <c r="A44" s="60" t="s">
        <v>207</v>
      </c>
      <c r="B44" s="41"/>
      <c r="C44" s="45">
        <f>'4. EHC Plan'!D13/5</f>
        <v>0</v>
      </c>
      <c r="D44" s="46">
        <f>'4. EHC Plan'!D14/5</f>
        <v>0</v>
      </c>
      <c r="E44" s="47">
        <f>'4. EHC Plan'!D15/5</f>
        <v>0</v>
      </c>
      <c r="F44" s="51"/>
      <c r="G44" s="45">
        <f>'4. EHC Plan'!E13/5</f>
        <v>0</v>
      </c>
      <c r="H44" s="46">
        <f>'4. EHC Plan'!E14/5</f>
        <v>0</v>
      </c>
      <c r="I44" s="47">
        <f>'4. EHC Plan'!E15/5</f>
        <v>0</v>
      </c>
    </row>
    <row r="45" spans="1:9" ht="15" x14ac:dyDescent="0.2">
      <c r="A45" s="60" t="s">
        <v>208</v>
      </c>
      <c r="B45" s="41"/>
      <c r="C45" s="45">
        <f>'4. EHC Plan'!D23/3</f>
        <v>0</v>
      </c>
      <c r="D45" s="46">
        <f>'4. EHC Plan'!D24/3</f>
        <v>0</v>
      </c>
      <c r="E45" s="47">
        <f>'4. EHC Plan'!D25/3</f>
        <v>0</v>
      </c>
      <c r="F45" s="51"/>
      <c r="G45" s="45">
        <f>'4. EHC Plan'!F23/3</f>
        <v>0</v>
      </c>
      <c r="H45" s="46">
        <f>'4. EHC Plan'!F24/3</f>
        <v>0</v>
      </c>
      <c r="I45" s="47">
        <f>'4. EHC Plan'!E25/3</f>
        <v>0</v>
      </c>
    </row>
    <row r="46" spans="1:9" ht="28.5" customHeight="1" thickBot="1" x14ac:dyDescent="0.3">
      <c r="A46" s="31" t="s">
        <v>38</v>
      </c>
      <c r="B46" s="32"/>
      <c r="C46" s="52">
        <f>('4. EHC Plan'!D23+'4. EHC Plan'!D13)/8</f>
        <v>0</v>
      </c>
      <c r="D46" s="53">
        <f>('4. EHC Plan'!D14+'4. EHC Plan'!D24)/8</f>
        <v>0</v>
      </c>
      <c r="E46" s="54">
        <f>('4. EHC Plan'!D25+'4. EHC Plan'!D15)/8</f>
        <v>0</v>
      </c>
      <c r="F46" s="55"/>
      <c r="G46" s="52">
        <f>('4. EHC Plan'!E13+'4. EHC Plan'!F23)/8</f>
        <v>0</v>
      </c>
      <c r="H46" s="53">
        <f>('4. EHC Plan'!F24+'4. EHC Plan'!E14)/8</f>
        <v>0</v>
      </c>
      <c r="I46" s="54">
        <f>('4. EHC Plan'!E15+'4. EHC Plan'!E25)/8</f>
        <v>0</v>
      </c>
    </row>
    <row r="47" spans="1:9" ht="6.75" customHeight="1" thickBot="1" x14ac:dyDescent="0.25"/>
    <row r="48" spans="1:9" ht="27.75" customHeight="1" x14ac:dyDescent="0.2">
      <c r="A48" s="143" t="s">
        <v>46</v>
      </c>
      <c r="B48" s="9"/>
      <c r="C48" s="158" t="s">
        <v>39</v>
      </c>
      <c r="D48" s="159"/>
      <c r="E48" s="160"/>
      <c r="G48" s="158" t="s">
        <v>214</v>
      </c>
      <c r="H48" s="159"/>
      <c r="I48" s="160"/>
    </row>
    <row r="49" spans="1:9" ht="31.5" customHeight="1" x14ac:dyDescent="0.2">
      <c r="A49" s="144"/>
      <c r="B49" s="9"/>
      <c r="C49" s="146" t="s">
        <v>76</v>
      </c>
      <c r="D49" s="157" t="s">
        <v>75</v>
      </c>
      <c r="E49" s="145" t="s">
        <v>74</v>
      </c>
      <c r="G49" s="146" t="s">
        <v>76</v>
      </c>
      <c r="H49" s="157" t="s">
        <v>75</v>
      </c>
      <c r="I49" s="145" t="s">
        <v>74</v>
      </c>
    </row>
    <row r="50" spans="1:9" ht="38.25" customHeight="1" x14ac:dyDescent="0.2">
      <c r="A50" s="144"/>
      <c r="B50" s="9"/>
      <c r="C50" s="146"/>
      <c r="D50" s="157"/>
      <c r="E50" s="145"/>
      <c r="G50" s="146"/>
      <c r="H50" s="157"/>
      <c r="I50" s="145"/>
    </row>
    <row r="51" spans="1:9" ht="15" x14ac:dyDescent="0.2">
      <c r="A51" s="60" t="s">
        <v>209</v>
      </c>
      <c r="B51" s="41"/>
      <c r="C51" s="45">
        <f>'5. Engagement '!D13/5</f>
        <v>0</v>
      </c>
      <c r="D51" s="46">
        <f>'5. Engagement '!D14/5</f>
        <v>0</v>
      </c>
      <c r="E51" s="47">
        <f>'5. Engagement '!D15/5</f>
        <v>0</v>
      </c>
      <c r="F51" s="51"/>
      <c r="G51" s="45">
        <f>'5. Engagement '!E13/5</f>
        <v>0</v>
      </c>
      <c r="H51" s="46">
        <f>'5. Engagement '!E14/5</f>
        <v>0</v>
      </c>
      <c r="I51" s="47">
        <f>'5. Engagement '!E15/5</f>
        <v>0</v>
      </c>
    </row>
    <row r="52" spans="1:9" ht="28.5" customHeight="1" thickBot="1" x14ac:dyDescent="0.3">
      <c r="A52" s="31" t="s">
        <v>38</v>
      </c>
      <c r="B52" s="32"/>
      <c r="C52" s="56">
        <f>C51</f>
        <v>0</v>
      </c>
      <c r="D52" s="57">
        <f>D51</f>
        <v>0</v>
      </c>
      <c r="E52" s="58">
        <f>E51</f>
        <v>0</v>
      </c>
      <c r="F52" s="59"/>
      <c r="G52" s="56">
        <f>G51</f>
        <v>0</v>
      </c>
      <c r="H52" s="57">
        <f t="shared" ref="H52:I52" si="0">H51</f>
        <v>0</v>
      </c>
      <c r="I52" s="58">
        <f t="shared" si="0"/>
        <v>0</v>
      </c>
    </row>
    <row r="53" spans="1:9" ht="6" customHeight="1" thickBot="1" x14ac:dyDescent="0.25"/>
    <row r="54" spans="1:9" ht="27.75" customHeight="1" x14ac:dyDescent="0.2">
      <c r="A54" s="143" t="s">
        <v>47</v>
      </c>
      <c r="B54" s="9"/>
      <c r="C54" s="154" t="s">
        <v>39</v>
      </c>
      <c r="D54" s="155"/>
      <c r="E54" s="156"/>
      <c r="G54" s="154" t="s">
        <v>214</v>
      </c>
      <c r="H54" s="155"/>
      <c r="I54" s="156"/>
    </row>
    <row r="55" spans="1:9" ht="31.5" customHeight="1" x14ac:dyDescent="0.2">
      <c r="A55" s="144"/>
      <c r="B55" s="9"/>
      <c r="C55" s="146" t="s">
        <v>76</v>
      </c>
      <c r="D55" s="157" t="s">
        <v>75</v>
      </c>
      <c r="E55" s="145" t="s">
        <v>74</v>
      </c>
      <c r="G55" s="146" t="s">
        <v>76</v>
      </c>
      <c r="H55" s="157" t="s">
        <v>75</v>
      </c>
      <c r="I55" s="145" t="s">
        <v>74</v>
      </c>
    </row>
    <row r="56" spans="1:9" ht="38.25" customHeight="1" x14ac:dyDescent="0.2">
      <c r="A56" s="144"/>
      <c r="B56" s="9"/>
      <c r="C56" s="146"/>
      <c r="D56" s="157"/>
      <c r="E56" s="145"/>
      <c r="G56" s="146"/>
      <c r="H56" s="157"/>
      <c r="I56" s="145"/>
    </row>
    <row r="57" spans="1:9" ht="15" x14ac:dyDescent="0.2">
      <c r="A57" s="60" t="s">
        <v>210</v>
      </c>
      <c r="B57" s="41"/>
      <c r="C57" s="45">
        <f>'6. Monitoring &amp; Redress'!D11/3</f>
        <v>0</v>
      </c>
      <c r="D57" s="46">
        <f>'6. Monitoring &amp; Redress'!D12/3</f>
        <v>0</v>
      </c>
      <c r="E57" s="47">
        <f>'6. Monitoring &amp; Redress'!D13/3</f>
        <v>0</v>
      </c>
      <c r="F57" s="51"/>
      <c r="G57" s="45">
        <f>'6. Monitoring &amp; Redress'!E11/3</f>
        <v>0</v>
      </c>
      <c r="H57" s="46">
        <f>'6. Monitoring &amp; Redress'!E12/3</f>
        <v>0</v>
      </c>
      <c r="I57" s="47">
        <f>'6. Monitoring &amp; Redress'!E13/3</f>
        <v>0</v>
      </c>
    </row>
    <row r="58" spans="1:9" ht="15" x14ac:dyDescent="0.2">
      <c r="A58" s="60" t="s">
        <v>211</v>
      </c>
      <c r="B58" s="41"/>
      <c r="C58" s="45">
        <f>'6. Monitoring &amp; Redress'!D22/4</f>
        <v>0</v>
      </c>
      <c r="D58" s="46">
        <f>'6. Monitoring &amp; Redress'!D23/4</f>
        <v>0</v>
      </c>
      <c r="E58" s="47">
        <f>'6. Monitoring &amp; Redress'!D24/4</f>
        <v>0</v>
      </c>
      <c r="F58" s="51"/>
      <c r="G58" s="45">
        <f>'6. Monitoring &amp; Redress'!E22/4</f>
        <v>0</v>
      </c>
      <c r="H58" s="46">
        <f>'6. Monitoring &amp; Redress'!E23/4</f>
        <v>0</v>
      </c>
      <c r="I58" s="47">
        <f>'6. Monitoring &amp; Redress'!E24/4</f>
        <v>0</v>
      </c>
    </row>
    <row r="59" spans="1:9" ht="15" x14ac:dyDescent="0.2">
      <c r="A59" s="60" t="s">
        <v>212</v>
      </c>
      <c r="B59" s="41"/>
      <c r="C59" s="45">
        <f>'6. Monitoring &amp; Redress'!D38/6</f>
        <v>0</v>
      </c>
      <c r="D59" s="46">
        <f>'6. Monitoring &amp; Redress'!D39/6</f>
        <v>0</v>
      </c>
      <c r="E59" s="47">
        <f>'6. Monitoring &amp; Redress'!D40/6</f>
        <v>0</v>
      </c>
      <c r="F59" s="51"/>
      <c r="G59" s="45">
        <f>'6. Monitoring &amp; Redress'!E38/6</f>
        <v>0</v>
      </c>
      <c r="H59" s="46">
        <f>'6. Monitoring &amp; Redress'!E39/6</f>
        <v>0</v>
      </c>
      <c r="I59" s="47">
        <f>'6. Monitoring &amp; Redress'!E40/6</f>
        <v>0</v>
      </c>
    </row>
    <row r="60" spans="1:9" ht="15" x14ac:dyDescent="0.2">
      <c r="A60" s="60" t="s">
        <v>213</v>
      </c>
      <c r="B60" s="41"/>
      <c r="C60" s="45">
        <f>'6. Monitoring &amp; Redress'!D48/3</f>
        <v>0</v>
      </c>
      <c r="D60" s="46">
        <f>'6. Monitoring &amp; Redress'!D49/3</f>
        <v>0</v>
      </c>
      <c r="E60" s="47">
        <f>'6. Monitoring &amp; Redress'!D50/3</f>
        <v>0</v>
      </c>
      <c r="F60" s="51"/>
      <c r="G60" s="45">
        <f>'6. Monitoring &amp; Redress'!E48/4</f>
        <v>0</v>
      </c>
      <c r="H60" s="46">
        <f>'6. Monitoring &amp; Redress'!E49/3</f>
        <v>0</v>
      </c>
      <c r="I60" s="47">
        <f>'6. Monitoring &amp; Redress'!E50/3</f>
        <v>0</v>
      </c>
    </row>
    <row r="61" spans="1:9" ht="28.5" customHeight="1" thickBot="1" x14ac:dyDescent="0.3">
      <c r="A61" s="31" t="s">
        <v>38</v>
      </c>
      <c r="B61" s="32"/>
      <c r="C61" s="52">
        <f>('6. Monitoring &amp; Redress'!D48+'6. Monitoring &amp; Redress'!D38+'6. Monitoring &amp; Redress'!D22+'6. Monitoring &amp; Redress'!D11)/16</f>
        <v>0</v>
      </c>
      <c r="D61" s="53">
        <f>('6. Monitoring &amp; Redress'!D49+'6. Monitoring &amp; Redress'!D39+'6. Monitoring &amp; Redress'!D23+'6. Monitoring &amp; Redress'!D12)/16</f>
        <v>0</v>
      </c>
      <c r="E61" s="54">
        <f>('6. Monitoring &amp; Redress'!D13+'6. Monitoring &amp; Redress'!D24+'6. Monitoring &amp; Redress'!D40+'6. Monitoring &amp; Redress'!D50)/16</f>
        <v>0</v>
      </c>
      <c r="F61" s="55"/>
      <c r="G61" s="52">
        <f>('6. Monitoring &amp; Redress'!E11+'6. Monitoring &amp; Redress'!E22+'6. Monitoring &amp; Redress'!E38+'6. Monitoring &amp; Redress'!E48)/16</f>
        <v>0</v>
      </c>
      <c r="H61" s="53">
        <f>('6. Monitoring &amp; Redress'!E49+'6. Monitoring &amp; Redress'!E39+'6. Monitoring &amp; Redress'!E23+'6. Monitoring &amp; Redress'!E12)/16</f>
        <v>0</v>
      </c>
      <c r="I61" s="54">
        <f>('6. Monitoring &amp; Redress'!E13+'6. Monitoring &amp; Redress'!E24+'6. Monitoring &amp; Redress'!E40+'6. Monitoring &amp; Redress'!E50)/16</f>
        <v>0</v>
      </c>
    </row>
  </sheetData>
  <sheetProtection selectLockedCells="1"/>
  <dataConsolidate/>
  <mergeCells count="63">
    <mergeCell ref="I14:I15"/>
    <mergeCell ref="G22:I22"/>
    <mergeCell ref="G41:I41"/>
    <mergeCell ref="G42:G43"/>
    <mergeCell ref="H42:H43"/>
    <mergeCell ref="I42:I43"/>
    <mergeCell ref="G23:G24"/>
    <mergeCell ref="H23:H24"/>
    <mergeCell ref="I23:I24"/>
    <mergeCell ref="G31:I31"/>
    <mergeCell ref="G32:G33"/>
    <mergeCell ref="H32:H33"/>
    <mergeCell ref="I32:I33"/>
    <mergeCell ref="A41:A43"/>
    <mergeCell ref="E42:E43"/>
    <mergeCell ref="C49:C50"/>
    <mergeCell ref="C55:C56"/>
    <mergeCell ref="D14:D15"/>
    <mergeCell ref="D23:D24"/>
    <mergeCell ref="D32:D33"/>
    <mergeCell ref="D42:D43"/>
    <mergeCell ref="D49:D50"/>
    <mergeCell ref="D55:D56"/>
    <mergeCell ref="C48:E48"/>
    <mergeCell ref="C54:E54"/>
    <mergeCell ref="C42:C43"/>
    <mergeCell ref="C22:E22"/>
    <mergeCell ref="C31:E31"/>
    <mergeCell ref="C41:E41"/>
    <mergeCell ref="A48:A50"/>
    <mergeCell ref="G48:I48"/>
    <mergeCell ref="E49:E50"/>
    <mergeCell ref="G49:G50"/>
    <mergeCell ref="H49:H50"/>
    <mergeCell ref="I49:I50"/>
    <mergeCell ref="A54:A56"/>
    <mergeCell ref="G54:I54"/>
    <mergeCell ref="E55:E56"/>
    <mergeCell ref="G55:G56"/>
    <mergeCell ref="H55:H56"/>
    <mergeCell ref="I55:I56"/>
    <mergeCell ref="A31:A33"/>
    <mergeCell ref="E32:E33"/>
    <mergeCell ref="C32:C33"/>
    <mergeCell ref="A22:A24"/>
    <mergeCell ref="E23:E24"/>
    <mergeCell ref="C23:C24"/>
    <mergeCell ref="G6:I6"/>
    <mergeCell ref="G7:I7"/>
    <mergeCell ref="A2:I2"/>
    <mergeCell ref="A13:A15"/>
    <mergeCell ref="E14:E15"/>
    <mergeCell ref="C14:C15"/>
    <mergeCell ref="C6:E6"/>
    <mergeCell ref="B4:D4"/>
    <mergeCell ref="C7:E7"/>
    <mergeCell ref="G9:I9"/>
    <mergeCell ref="A9:A11"/>
    <mergeCell ref="C9:E9"/>
    <mergeCell ref="C13:E13"/>
    <mergeCell ref="G13:I13"/>
    <mergeCell ref="G14:G15"/>
    <mergeCell ref="H14:H15"/>
  </mergeCells>
  <hyperlinks>
    <hyperlink ref="A16" location="'1. Leadership'!A5" display="1.1 Senior / executive leadership for SEND in the CCG"/>
    <hyperlink ref="A17" location="'1. Leadership'!A25" display="1.2 Special/Unusual commissioning requests"/>
    <hyperlink ref="A18" location="Summary!A44" display="1.3 Monitoring and Agreeing Plans"/>
    <hyperlink ref="A19" location="Summary!A55" display="1.4 Resourcing Joint Arrangements"/>
    <hyperlink ref="A25" location="'2. Joint Arrangements'!A5" display="2.1 Working with Local Authority"/>
    <hyperlink ref="A26" location="'2. Joint Arrangements'!A19" display="2.2 Health and Wellbeing Boards"/>
    <hyperlink ref="A27" location="'2. Joint Arrangements'!A34" display="2.3 Dispute Resolution"/>
    <hyperlink ref="A28" location="'2. Joint Arrangements'!A45" display="2.4 Local Offer"/>
    <hyperlink ref="A34" location="'3. Commissioning'!A5" display="3.1 Assessing Local Need"/>
    <hyperlink ref="A35" location="'3. Commissioning'!A20" display="3.2 Affordability and Demand"/>
    <hyperlink ref="A36" location="'3. Commissioning'!A28" display="3.3 Contracts"/>
    <hyperlink ref="A37" location="'3. Commissioning'!A36" display="3.4 Personal Budgets"/>
    <hyperlink ref="A38" location="'3. Commissioning'!A46" display="3.5 Designated Medical/Clinical Officer"/>
    <hyperlink ref="A44" location="'4. EHC Plan'!A5" display="4.1 Coordinated Assessment"/>
    <hyperlink ref="A45" location="'4. EHC Plan'!A20" display="4.2 Sign Off"/>
    <hyperlink ref="A51" location="'5. Engagement '!A5" display="5.1 Users"/>
    <hyperlink ref="A57" location="'6. Monitoring &amp; Redress'!A5" display="6.1 Data to Monitor Progress"/>
    <hyperlink ref="A58" location="'6. Monitoring &amp; Redress'!A16" display="6.2 Data Sharing"/>
    <hyperlink ref="A59" location="'6. Monitoring &amp; Redress'!A30" display="6.3 Complaints"/>
    <hyperlink ref="A60" location="'6. Monitoring &amp; Redress'!A43" display="6.4 Mediation"/>
  </hyperlinks>
  <pageMargins left="0" right="0" top="0" bottom="0" header="0" footer="0"/>
  <pageSetup paperSize="9" scale="53"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'Code Lists'!$A$2:$A$213</xm:f>
          </x14:formula1>
          <xm:sqref>B4:D4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tabSelected="1" zoomScale="90" zoomScaleNormal="90" zoomScaleSheetLayoutView="70" workbookViewId="0">
      <selection activeCell="F8" sqref="F8"/>
    </sheetView>
  </sheetViews>
  <sheetFormatPr defaultRowHeight="15" x14ac:dyDescent="0.25"/>
  <cols>
    <col min="1" max="1" width="34.5703125" customWidth="1"/>
    <col min="2" max="2" width="33.140625" customWidth="1"/>
    <col min="3" max="3" width="32.42578125" customWidth="1"/>
    <col min="4" max="4" width="27.85546875" customWidth="1"/>
    <col min="5" max="5" width="31.85546875" customWidth="1"/>
    <col min="6" max="6" width="28.85546875" customWidth="1"/>
    <col min="7" max="7" width="28" customWidth="1"/>
  </cols>
  <sheetData>
    <row r="1" spans="1:7" ht="12.75" customHeight="1" thickBot="1" x14ac:dyDescent="0.3"/>
    <row r="2" spans="1:7" ht="51.75" customHeight="1" thickTop="1" thickBot="1" x14ac:dyDescent="0.3">
      <c r="A2" s="201" t="s">
        <v>43</v>
      </c>
      <c r="B2" s="202"/>
      <c r="C2" s="202"/>
      <c r="D2" s="202"/>
      <c r="E2" s="202"/>
      <c r="F2" s="202"/>
      <c r="G2" s="203"/>
    </row>
    <row r="3" spans="1:7" ht="7.5" customHeight="1" thickTop="1" thickBot="1" x14ac:dyDescent="0.3"/>
    <row r="4" spans="1:7" hidden="1" x14ac:dyDescent="0.25"/>
    <row r="5" spans="1:7" ht="35.25" customHeight="1" thickTop="1" x14ac:dyDescent="0.25">
      <c r="A5" s="207" t="s">
        <v>10</v>
      </c>
      <c r="B5" s="208"/>
      <c r="C5" s="208"/>
      <c r="D5" s="208"/>
      <c r="E5" s="208"/>
      <c r="F5" s="208"/>
      <c r="G5" s="209"/>
    </row>
    <row r="6" spans="1:7" ht="95.25" customHeight="1" x14ac:dyDescent="0.25">
      <c r="A6" s="210" t="s">
        <v>435</v>
      </c>
      <c r="B6" s="211"/>
      <c r="C6" s="211"/>
      <c r="D6" s="211"/>
      <c r="E6" s="211"/>
      <c r="F6" s="211"/>
      <c r="G6" s="212"/>
    </row>
    <row r="7" spans="1:7" ht="30" x14ac:dyDescent="0.25">
      <c r="A7" s="84" t="s">
        <v>11</v>
      </c>
      <c r="B7" s="6" t="s">
        <v>12</v>
      </c>
      <c r="C7" s="6" t="s">
        <v>19</v>
      </c>
      <c r="D7" s="6" t="s">
        <v>51</v>
      </c>
      <c r="E7" s="6" t="s">
        <v>18</v>
      </c>
      <c r="F7" s="6" t="s">
        <v>0</v>
      </c>
      <c r="G7" s="85" t="s">
        <v>20</v>
      </c>
    </row>
    <row r="8" spans="1:7" ht="93" customHeight="1" x14ac:dyDescent="0.25">
      <c r="A8" s="86" t="s">
        <v>15</v>
      </c>
      <c r="B8" s="87" t="s">
        <v>2</v>
      </c>
      <c r="C8" s="4"/>
      <c r="D8" s="4" t="s">
        <v>24</v>
      </c>
      <c r="E8" s="4" t="s">
        <v>24</v>
      </c>
      <c r="F8" s="4" t="s">
        <v>27</v>
      </c>
      <c r="G8" s="88"/>
    </row>
    <row r="9" spans="1:7" ht="72" customHeight="1" x14ac:dyDescent="0.25">
      <c r="A9" s="86" t="s">
        <v>13</v>
      </c>
      <c r="B9" s="87" t="s">
        <v>4</v>
      </c>
      <c r="C9" s="4"/>
      <c r="D9" s="4" t="s">
        <v>23</v>
      </c>
      <c r="E9" s="4" t="s">
        <v>24</v>
      </c>
      <c r="F9" s="4" t="s">
        <v>1</v>
      </c>
      <c r="G9" s="89"/>
    </row>
    <row r="10" spans="1:7" ht="60" customHeight="1" x14ac:dyDescent="0.25">
      <c r="A10" s="86" t="s">
        <v>429</v>
      </c>
      <c r="B10" s="87" t="s">
        <v>3</v>
      </c>
      <c r="C10" s="4"/>
      <c r="D10" s="4" t="s">
        <v>25</v>
      </c>
      <c r="E10" s="4" t="s">
        <v>25</v>
      </c>
      <c r="F10" s="4" t="s">
        <v>29</v>
      </c>
      <c r="G10" s="89"/>
    </row>
    <row r="11" spans="1:7" ht="64.5" customHeight="1" x14ac:dyDescent="0.25">
      <c r="A11" s="102" t="s">
        <v>17</v>
      </c>
      <c r="B11" s="87" t="s">
        <v>5</v>
      </c>
      <c r="C11" s="4"/>
      <c r="D11" s="4" t="s">
        <v>26</v>
      </c>
      <c r="E11" s="4" t="s">
        <v>26</v>
      </c>
      <c r="F11" s="4" t="s">
        <v>26</v>
      </c>
      <c r="G11" s="89"/>
    </row>
    <row r="12" spans="1:7" ht="56.25" customHeight="1" x14ac:dyDescent="0.25">
      <c r="A12" s="102" t="s">
        <v>16</v>
      </c>
      <c r="B12" s="87" t="s">
        <v>6</v>
      </c>
      <c r="C12" s="4"/>
      <c r="D12" s="4" t="s">
        <v>26</v>
      </c>
      <c r="E12" s="4" t="s">
        <v>26</v>
      </c>
      <c r="F12" s="4" t="s">
        <v>26</v>
      </c>
      <c r="G12" s="89"/>
    </row>
    <row r="13" spans="1:7" ht="54.75" customHeight="1" x14ac:dyDescent="0.25">
      <c r="A13" s="86" t="s">
        <v>21</v>
      </c>
      <c r="B13" s="87" t="s">
        <v>7</v>
      </c>
      <c r="C13" s="4"/>
      <c r="D13" s="4" t="s">
        <v>26</v>
      </c>
      <c r="E13" s="4" t="s">
        <v>26</v>
      </c>
      <c r="F13" s="4" t="s">
        <v>26</v>
      </c>
      <c r="G13" s="89"/>
    </row>
    <row r="14" spans="1:7" ht="70.5" customHeight="1" x14ac:dyDescent="0.25">
      <c r="A14" s="86" t="s">
        <v>14</v>
      </c>
      <c r="B14" s="87" t="s">
        <v>8</v>
      </c>
      <c r="C14" s="5"/>
      <c r="D14" s="4" t="s">
        <v>26</v>
      </c>
      <c r="E14" s="4" t="s">
        <v>26</v>
      </c>
      <c r="F14" s="4" t="s">
        <v>26</v>
      </c>
      <c r="G14" s="88"/>
    </row>
    <row r="15" spans="1:7" ht="24.75" customHeight="1" x14ac:dyDescent="0.25">
      <c r="A15" s="120" t="s">
        <v>30</v>
      </c>
      <c r="B15" s="121"/>
      <c r="C15" s="8" t="s">
        <v>31</v>
      </c>
      <c r="D15" s="15">
        <f>COUNTIF(D8:D14,'Code Lists'!C6)</f>
        <v>1</v>
      </c>
      <c r="E15" s="15">
        <f>COUNTIF(E8:E14,'Code Lists'!C6)</f>
        <v>2</v>
      </c>
      <c r="F15" s="167"/>
      <c r="G15" s="170"/>
    </row>
    <row r="16" spans="1:7" ht="24.75" customHeight="1" x14ac:dyDescent="0.25">
      <c r="A16" s="120"/>
      <c r="B16" s="121"/>
      <c r="C16" s="8" t="s">
        <v>32</v>
      </c>
      <c r="D16" s="15">
        <f>COUNTIF(D8:D14,'Code Lists'!C5)</f>
        <v>1</v>
      </c>
      <c r="E16" s="15">
        <f>COUNTIF(E8:E14,'Code Lists'!C5)</f>
        <v>0</v>
      </c>
      <c r="F16" s="168"/>
      <c r="G16" s="171"/>
    </row>
    <row r="17" spans="1:7" ht="24.75" customHeight="1" thickBot="1" x14ac:dyDescent="0.3">
      <c r="A17" s="122"/>
      <c r="B17" s="123"/>
      <c r="C17" s="91" t="s">
        <v>33</v>
      </c>
      <c r="D17" s="92">
        <f>COUNTIF(D8:D14,'Code Lists'!C4)</f>
        <v>1</v>
      </c>
      <c r="E17" s="92">
        <f>COUNTIF(E8:E14,'Code Lists'!C4)</f>
        <v>1</v>
      </c>
      <c r="F17" s="169"/>
      <c r="G17" s="172"/>
    </row>
    <row r="18" spans="1:7" ht="30" customHeight="1" thickTop="1" x14ac:dyDescent="0.25">
      <c r="A18" s="215" t="s">
        <v>9</v>
      </c>
      <c r="B18" s="216"/>
      <c r="C18" s="216"/>
      <c r="D18" s="216"/>
      <c r="E18" s="216"/>
      <c r="F18" s="216"/>
      <c r="G18" s="216"/>
    </row>
    <row r="19" spans="1:7" s="70" customFormat="1" ht="21.75" customHeight="1" x14ac:dyDescent="0.2">
      <c r="A19" s="213" t="s">
        <v>442</v>
      </c>
      <c r="B19" s="214"/>
      <c r="C19" s="214"/>
      <c r="D19" s="214"/>
      <c r="E19" s="214"/>
      <c r="F19" s="214"/>
      <c r="G19" s="214"/>
    </row>
    <row r="20" spans="1:7" s="70" customFormat="1" ht="35.25" customHeight="1" x14ac:dyDescent="0.2">
      <c r="A20" s="213" t="s">
        <v>436</v>
      </c>
      <c r="B20" s="214"/>
      <c r="C20" s="214"/>
      <c r="D20" s="214"/>
      <c r="E20" s="214"/>
      <c r="F20" s="214"/>
      <c r="G20" s="214"/>
    </row>
    <row r="21" spans="1:7" s="70" customFormat="1" ht="21.75" customHeight="1" x14ac:dyDescent="0.2">
      <c r="A21" s="213" t="s">
        <v>461</v>
      </c>
      <c r="B21" s="214"/>
      <c r="C21" s="214"/>
      <c r="D21" s="214"/>
      <c r="E21" s="214"/>
      <c r="F21" s="214"/>
      <c r="G21" s="214"/>
    </row>
    <row r="22" spans="1:7" s="70" customFormat="1" ht="20.25" customHeight="1" x14ac:dyDescent="0.2">
      <c r="A22" s="196" t="s">
        <v>437</v>
      </c>
      <c r="B22" s="197"/>
      <c r="C22" s="197"/>
      <c r="D22" s="197"/>
      <c r="E22" s="197"/>
      <c r="F22" s="197"/>
      <c r="G22" s="197"/>
    </row>
    <row r="23" spans="1:7" s="70" customFormat="1" ht="25.5" customHeight="1" x14ac:dyDescent="0.2">
      <c r="A23" s="220" t="s">
        <v>438</v>
      </c>
      <c r="B23" s="221"/>
      <c r="C23" s="221"/>
      <c r="D23" s="221"/>
      <c r="E23" s="221"/>
      <c r="F23" s="221"/>
      <c r="G23" s="221"/>
    </row>
    <row r="24" spans="1:7" s="70" customFormat="1" ht="21.75" customHeight="1" thickBot="1" x14ac:dyDescent="0.25">
      <c r="A24" s="213" t="s">
        <v>439</v>
      </c>
      <c r="B24" s="214"/>
      <c r="C24" s="214"/>
      <c r="D24" s="214"/>
      <c r="E24" s="214"/>
      <c r="F24" s="214"/>
      <c r="G24" s="214"/>
    </row>
    <row r="25" spans="1:7" ht="39" customHeight="1" thickBot="1" x14ac:dyDescent="0.4">
      <c r="A25" s="204" t="s">
        <v>52</v>
      </c>
      <c r="B25" s="205"/>
      <c r="C25" s="205"/>
      <c r="D25" s="205"/>
      <c r="E25" s="205"/>
      <c r="F25" s="205"/>
      <c r="G25" s="206"/>
    </row>
    <row r="26" spans="1:7" ht="93.75" customHeight="1" thickBot="1" x14ac:dyDescent="0.3">
      <c r="A26" s="198" t="s">
        <v>440</v>
      </c>
      <c r="B26" s="199"/>
      <c r="C26" s="199"/>
      <c r="D26" s="199"/>
      <c r="E26" s="199"/>
      <c r="F26" s="199"/>
      <c r="G26" s="200"/>
    </row>
    <row r="27" spans="1:7" ht="30" x14ac:dyDescent="0.25">
      <c r="A27" s="73" t="s">
        <v>11</v>
      </c>
      <c r="B27" s="74" t="s">
        <v>12</v>
      </c>
      <c r="C27" s="74" t="s">
        <v>19</v>
      </c>
      <c r="D27" s="74" t="s">
        <v>51</v>
      </c>
      <c r="E27" s="74" t="s">
        <v>18</v>
      </c>
      <c r="F27" s="74" t="s">
        <v>0</v>
      </c>
      <c r="G27" s="75" t="s">
        <v>20</v>
      </c>
    </row>
    <row r="28" spans="1:7" ht="84" customHeight="1" x14ac:dyDescent="0.25">
      <c r="A28" s="93" t="s">
        <v>49</v>
      </c>
      <c r="B28" s="3" t="s">
        <v>428</v>
      </c>
      <c r="C28" s="4"/>
      <c r="D28" s="4" t="s">
        <v>26</v>
      </c>
      <c r="E28" s="4" t="s">
        <v>26</v>
      </c>
      <c r="F28" s="4" t="s">
        <v>26</v>
      </c>
      <c r="G28" s="7"/>
    </row>
    <row r="29" spans="1:7" ht="78.75" customHeight="1" x14ac:dyDescent="0.25">
      <c r="A29" s="93" t="s">
        <v>430</v>
      </c>
      <c r="B29" s="3" t="s">
        <v>50</v>
      </c>
      <c r="C29" s="4"/>
      <c r="D29" s="4" t="s">
        <v>26</v>
      </c>
      <c r="E29" s="4" t="s">
        <v>26</v>
      </c>
      <c r="F29" s="4" t="s">
        <v>26</v>
      </c>
      <c r="G29" s="7"/>
    </row>
    <row r="30" spans="1:7" ht="75" customHeight="1" x14ac:dyDescent="0.25">
      <c r="A30" s="94" t="s">
        <v>53</v>
      </c>
      <c r="B30" s="3" t="s">
        <v>54</v>
      </c>
      <c r="C30" s="4"/>
      <c r="D30" s="4" t="s">
        <v>26</v>
      </c>
      <c r="E30" s="4" t="s">
        <v>26</v>
      </c>
      <c r="F30" s="4" t="s">
        <v>26</v>
      </c>
      <c r="G30" s="7"/>
    </row>
    <row r="31" spans="1:7" ht="162" customHeight="1" x14ac:dyDescent="0.25">
      <c r="A31" s="94" t="s">
        <v>434</v>
      </c>
      <c r="B31" s="3" t="s">
        <v>433</v>
      </c>
      <c r="C31" s="4"/>
      <c r="D31" s="4" t="s">
        <v>26</v>
      </c>
      <c r="E31" s="4" t="s">
        <v>26</v>
      </c>
      <c r="F31" s="4" t="s">
        <v>26</v>
      </c>
      <c r="G31" s="7"/>
    </row>
    <row r="32" spans="1:7" ht="94.5" customHeight="1" x14ac:dyDescent="0.25">
      <c r="A32" s="94" t="s">
        <v>55</v>
      </c>
      <c r="B32" s="3" t="s">
        <v>56</v>
      </c>
      <c r="C32" s="4"/>
      <c r="D32" s="4" t="s">
        <v>26</v>
      </c>
      <c r="E32" s="4" t="s">
        <v>26</v>
      </c>
      <c r="F32" s="4" t="s">
        <v>26</v>
      </c>
      <c r="G32" s="7"/>
    </row>
    <row r="33" spans="1:10" ht="24.75" customHeight="1" x14ac:dyDescent="0.25">
      <c r="A33" s="192" t="s">
        <v>30</v>
      </c>
      <c r="B33" s="162"/>
      <c r="C33" s="8" t="s">
        <v>31</v>
      </c>
      <c r="D33" s="15">
        <f>COUNTIF(D28:D32,'Code Lists'!C6)</f>
        <v>0</v>
      </c>
      <c r="E33" s="15">
        <f>COUNTIF(E28:E32,'Code Lists'!C6)</f>
        <v>0</v>
      </c>
      <c r="F33" s="167"/>
      <c r="G33" s="174"/>
    </row>
    <row r="34" spans="1:10" ht="24.75" customHeight="1" x14ac:dyDescent="0.25">
      <c r="A34" s="193"/>
      <c r="B34" s="164"/>
      <c r="C34" s="8" t="s">
        <v>32</v>
      </c>
      <c r="D34" s="15">
        <f>COUNTIF(D28:D32,'Code Lists'!C5)</f>
        <v>0</v>
      </c>
      <c r="E34" s="15">
        <f>COUNTIF(E28:E32,'Code Lists'!C5)</f>
        <v>0</v>
      </c>
      <c r="F34" s="168"/>
      <c r="G34" s="175"/>
    </row>
    <row r="35" spans="1:10" ht="24.75" customHeight="1" x14ac:dyDescent="0.25">
      <c r="A35" s="194"/>
      <c r="B35" s="195"/>
      <c r="C35" s="8" t="s">
        <v>33</v>
      </c>
      <c r="D35" s="15">
        <f>COUNTIF(D28:D32,'Code Lists'!C4)</f>
        <v>0</v>
      </c>
      <c r="E35" s="15">
        <f>COUNTIF(E28:E32,'Code Lists'!C4)</f>
        <v>0</v>
      </c>
      <c r="F35" s="173"/>
      <c r="G35" s="176"/>
    </row>
    <row r="36" spans="1:10" ht="30" customHeight="1" x14ac:dyDescent="0.25">
      <c r="A36" s="217" t="s">
        <v>9</v>
      </c>
      <c r="B36" s="218"/>
      <c r="C36" s="218"/>
      <c r="D36" s="218"/>
      <c r="E36" s="218"/>
      <c r="F36" s="218"/>
      <c r="G36" s="219"/>
    </row>
    <row r="37" spans="1:10" s="70" customFormat="1" ht="26.25" customHeight="1" thickBot="1" x14ac:dyDescent="0.25">
      <c r="A37" s="182" t="s">
        <v>441</v>
      </c>
      <c r="B37" s="183"/>
      <c r="C37" s="183"/>
      <c r="D37" s="183"/>
      <c r="E37" s="183"/>
      <c r="F37" s="183"/>
      <c r="G37" s="184"/>
    </row>
    <row r="38" spans="1:10" ht="28.5" customHeight="1" x14ac:dyDescent="0.35">
      <c r="A38" s="178" t="s">
        <v>57</v>
      </c>
      <c r="B38" s="179"/>
      <c r="C38" s="179"/>
      <c r="D38" s="179"/>
      <c r="E38" s="179"/>
      <c r="F38" s="179"/>
      <c r="G38" s="179"/>
    </row>
    <row r="39" spans="1:10" ht="87" customHeight="1" thickBot="1" x14ac:dyDescent="0.3">
      <c r="A39" s="188" t="s">
        <v>443</v>
      </c>
      <c r="B39" s="189"/>
      <c r="C39" s="189"/>
      <c r="D39" s="189"/>
      <c r="E39" s="189"/>
      <c r="F39" s="189"/>
      <c r="G39" s="189"/>
    </row>
    <row r="40" spans="1:10" ht="30" x14ac:dyDescent="0.25">
      <c r="A40" s="73" t="s">
        <v>11</v>
      </c>
      <c r="B40" s="74" t="s">
        <v>12</v>
      </c>
      <c r="C40" s="74" t="s">
        <v>19</v>
      </c>
      <c r="D40" s="74" t="s">
        <v>51</v>
      </c>
      <c r="E40" s="74" t="s">
        <v>18</v>
      </c>
      <c r="F40" s="74" t="s">
        <v>0</v>
      </c>
      <c r="G40" s="75" t="s">
        <v>20</v>
      </c>
      <c r="J40" s="12"/>
    </row>
    <row r="41" spans="1:10" ht="115.5" customHeight="1" x14ac:dyDescent="0.25">
      <c r="A41" s="76" t="s">
        <v>58</v>
      </c>
      <c r="B41" s="190" t="s">
        <v>60</v>
      </c>
      <c r="C41" s="4"/>
      <c r="D41" s="4" t="s">
        <v>26</v>
      </c>
      <c r="E41" s="4" t="s">
        <v>26</v>
      </c>
      <c r="F41" s="4" t="s">
        <v>26</v>
      </c>
      <c r="G41" s="7"/>
      <c r="J41" s="13"/>
    </row>
    <row r="42" spans="1:10" ht="115.5" customHeight="1" x14ac:dyDescent="0.25">
      <c r="A42" s="76" t="s">
        <v>59</v>
      </c>
      <c r="B42" s="190"/>
      <c r="C42" s="4"/>
      <c r="D42" s="4" t="s">
        <v>26</v>
      </c>
      <c r="E42" s="4" t="s">
        <v>26</v>
      </c>
      <c r="F42" s="4" t="s">
        <v>26</v>
      </c>
      <c r="G42" s="7"/>
      <c r="J42" s="13"/>
    </row>
    <row r="43" spans="1:10" ht="75" customHeight="1" x14ac:dyDescent="0.25">
      <c r="A43" s="77" t="s">
        <v>61</v>
      </c>
      <c r="B43" s="191" t="s">
        <v>63</v>
      </c>
      <c r="C43" s="4"/>
      <c r="D43" s="4" t="s">
        <v>26</v>
      </c>
      <c r="E43" s="4" t="s">
        <v>26</v>
      </c>
      <c r="F43" s="4" t="s">
        <v>26</v>
      </c>
      <c r="G43" s="7"/>
      <c r="J43" s="13"/>
    </row>
    <row r="44" spans="1:10" ht="89.25" customHeight="1" x14ac:dyDescent="0.25">
      <c r="A44" s="78" t="s">
        <v>62</v>
      </c>
      <c r="B44" s="191"/>
      <c r="C44" s="4"/>
      <c r="D44" s="4" t="s">
        <v>26</v>
      </c>
      <c r="E44" s="4" t="s">
        <v>26</v>
      </c>
      <c r="F44" s="4" t="s">
        <v>26</v>
      </c>
      <c r="G44" s="7"/>
      <c r="J44" s="11"/>
    </row>
    <row r="45" spans="1:10" ht="24.75" customHeight="1" x14ac:dyDescent="0.25">
      <c r="A45" s="192" t="s">
        <v>30</v>
      </c>
      <c r="B45" s="162"/>
      <c r="C45" s="8" t="s">
        <v>31</v>
      </c>
      <c r="D45" s="15">
        <f>COUNTIF(D41:D44,'Code Lists'!C6)</f>
        <v>0</v>
      </c>
      <c r="E45" s="15">
        <f>COUNTIF(E41:E44,'Code Lists'!C6)</f>
        <v>0</v>
      </c>
      <c r="F45" s="167"/>
      <c r="G45" s="174"/>
    </row>
    <row r="46" spans="1:10" ht="24.75" customHeight="1" x14ac:dyDescent="0.25">
      <c r="A46" s="193"/>
      <c r="B46" s="164"/>
      <c r="C46" s="8" t="s">
        <v>32</v>
      </c>
      <c r="D46" s="15">
        <f>COUNTIF(D41:D44,'Code Lists'!C5)</f>
        <v>0</v>
      </c>
      <c r="E46" s="15">
        <f>COUNTIF(E41:E44,'Code Lists'!C5)</f>
        <v>0</v>
      </c>
      <c r="F46" s="168"/>
      <c r="G46" s="175"/>
    </row>
    <row r="47" spans="1:10" ht="24.75" customHeight="1" x14ac:dyDescent="0.25">
      <c r="A47" s="194"/>
      <c r="B47" s="195"/>
      <c r="C47" s="8" t="s">
        <v>33</v>
      </c>
      <c r="D47" s="15">
        <f>COUNTIF(D41:D44,'Code Lists'!C4)</f>
        <v>0</v>
      </c>
      <c r="E47" s="15">
        <f>COUNTIF(E41:E44,'Code Lists'!C4)</f>
        <v>0</v>
      </c>
      <c r="F47" s="173"/>
      <c r="G47" s="176"/>
    </row>
    <row r="48" spans="1:10" ht="33.75" customHeight="1" thickBot="1" x14ac:dyDescent="0.3">
      <c r="A48" s="185" t="s">
        <v>9</v>
      </c>
      <c r="B48" s="186"/>
      <c r="C48" s="186"/>
      <c r="D48" s="186"/>
      <c r="E48" s="186"/>
      <c r="F48" s="186"/>
      <c r="G48" s="187"/>
    </row>
    <row r="49" spans="1:10" ht="28.5" customHeight="1" x14ac:dyDescent="0.35">
      <c r="A49" s="178" t="s">
        <v>64</v>
      </c>
      <c r="B49" s="179"/>
      <c r="C49" s="179"/>
      <c r="D49" s="179"/>
      <c r="E49" s="179"/>
      <c r="F49" s="179"/>
      <c r="G49" s="180"/>
    </row>
    <row r="50" spans="1:10" ht="198.75" customHeight="1" thickBot="1" x14ac:dyDescent="0.3">
      <c r="A50" s="181" t="s">
        <v>444</v>
      </c>
      <c r="B50" s="181"/>
      <c r="C50" s="181"/>
      <c r="D50" s="181"/>
      <c r="E50" s="181"/>
      <c r="F50" s="181"/>
      <c r="G50" s="181"/>
    </row>
    <row r="51" spans="1:10" ht="30.75" thickTop="1" x14ac:dyDescent="0.25">
      <c r="A51" s="95" t="s">
        <v>11</v>
      </c>
      <c r="B51" s="96" t="s">
        <v>12</v>
      </c>
      <c r="C51" s="96" t="s">
        <v>19</v>
      </c>
      <c r="D51" s="96" t="s">
        <v>51</v>
      </c>
      <c r="E51" s="96" t="s">
        <v>18</v>
      </c>
      <c r="F51" s="96" t="s">
        <v>0</v>
      </c>
      <c r="G51" s="97" t="s">
        <v>20</v>
      </c>
      <c r="J51" s="12"/>
    </row>
    <row r="52" spans="1:10" ht="115.5" customHeight="1" x14ac:dyDescent="0.25">
      <c r="A52" s="98" t="s">
        <v>70</v>
      </c>
      <c r="B52" s="177" t="s">
        <v>67</v>
      </c>
      <c r="C52" s="4"/>
      <c r="D52" s="4" t="s">
        <v>26</v>
      </c>
      <c r="E52" s="4" t="s">
        <v>26</v>
      </c>
      <c r="F52" s="4" t="s">
        <v>26</v>
      </c>
      <c r="G52" s="89"/>
      <c r="J52" s="13"/>
    </row>
    <row r="53" spans="1:10" ht="115.5" customHeight="1" x14ac:dyDescent="0.25">
      <c r="A53" s="98" t="s">
        <v>65</v>
      </c>
      <c r="B53" s="177"/>
      <c r="C53" s="4"/>
      <c r="D53" s="4" t="s">
        <v>26</v>
      </c>
      <c r="E53" s="4" t="s">
        <v>26</v>
      </c>
      <c r="F53" s="4" t="s">
        <v>26</v>
      </c>
      <c r="G53" s="89"/>
      <c r="J53" s="13"/>
    </row>
    <row r="54" spans="1:10" ht="75" customHeight="1" x14ac:dyDescent="0.25">
      <c r="A54" s="98" t="s">
        <v>66</v>
      </c>
      <c r="B54" s="17" t="s">
        <v>68</v>
      </c>
      <c r="C54" s="4"/>
      <c r="D54" s="4" t="s">
        <v>26</v>
      </c>
      <c r="E54" s="4" t="s">
        <v>26</v>
      </c>
      <c r="F54" s="4" t="s">
        <v>26</v>
      </c>
      <c r="G54" s="89"/>
      <c r="J54" s="13"/>
    </row>
    <row r="55" spans="1:10" ht="237.75" customHeight="1" x14ac:dyDescent="0.25">
      <c r="A55" s="99" t="s">
        <v>71</v>
      </c>
      <c r="B55" s="17" t="s">
        <v>69</v>
      </c>
      <c r="C55" s="4"/>
      <c r="D55" s="4" t="s">
        <v>26</v>
      </c>
      <c r="E55" s="4" t="s">
        <v>26</v>
      </c>
      <c r="F55" s="4" t="s">
        <v>26</v>
      </c>
      <c r="G55" s="89"/>
      <c r="J55" s="11"/>
    </row>
    <row r="56" spans="1:10" ht="24.75" customHeight="1" x14ac:dyDescent="0.25">
      <c r="A56" s="161" t="s">
        <v>30</v>
      </c>
      <c r="B56" s="162"/>
      <c r="C56" s="8" t="s">
        <v>31</v>
      </c>
      <c r="D56" s="15">
        <f>COUNTIF(D52:D55,'Code Lists'!C6)</f>
        <v>0</v>
      </c>
      <c r="E56" s="15">
        <f>COUNTIF(E52:E55,'Code Lists'!C6)</f>
        <v>0</v>
      </c>
      <c r="F56" s="167"/>
      <c r="G56" s="170"/>
    </row>
    <row r="57" spans="1:10" ht="24.75" customHeight="1" x14ac:dyDescent="0.25">
      <c r="A57" s="163"/>
      <c r="B57" s="164"/>
      <c r="C57" s="8" t="s">
        <v>32</v>
      </c>
      <c r="D57" s="15">
        <f>COUNTIF(D52:D55,'Code Lists'!C5)</f>
        <v>0</v>
      </c>
      <c r="E57" s="15">
        <f>COUNTIF(E52:E55,'Code Lists'!C5)</f>
        <v>0</v>
      </c>
      <c r="F57" s="168"/>
      <c r="G57" s="171"/>
    </row>
    <row r="58" spans="1:10" ht="24.75" customHeight="1" thickBot="1" x14ac:dyDescent="0.3">
      <c r="A58" s="165"/>
      <c r="B58" s="166"/>
      <c r="C58" s="91" t="s">
        <v>33</v>
      </c>
      <c r="D58" s="92">
        <f>COUNTIF(D52:D55,'Code Lists'!C4)</f>
        <v>0</v>
      </c>
      <c r="E58" s="92">
        <f>COUNTIF(E52:E55,'Code Lists'!C4)</f>
        <v>0</v>
      </c>
      <c r="F58" s="169"/>
      <c r="G58" s="172"/>
    </row>
    <row r="59" spans="1:10" ht="15.75" thickTop="1" x14ac:dyDescent="0.25"/>
    <row r="63" spans="1:10" x14ac:dyDescent="0.25">
      <c r="A63" t="s">
        <v>31</v>
      </c>
      <c r="B63">
        <f t="shared" ref="B63:C65" si="0">D56+D45+D33+D15</f>
        <v>1</v>
      </c>
      <c r="C63">
        <f t="shared" si="0"/>
        <v>2</v>
      </c>
    </row>
    <row r="64" spans="1:10" x14ac:dyDescent="0.25">
      <c r="A64" t="s">
        <v>32</v>
      </c>
      <c r="B64">
        <f t="shared" si="0"/>
        <v>1</v>
      </c>
      <c r="C64">
        <f t="shared" si="0"/>
        <v>0</v>
      </c>
    </row>
    <row r="65" spans="1:3" x14ac:dyDescent="0.25">
      <c r="A65" t="s">
        <v>33</v>
      </c>
      <c r="B65">
        <f t="shared" si="0"/>
        <v>1</v>
      </c>
      <c r="C65">
        <f t="shared" si="0"/>
        <v>1</v>
      </c>
    </row>
    <row r="69" spans="1:3" x14ac:dyDescent="0.25">
      <c r="C69" t="s">
        <v>428</v>
      </c>
    </row>
  </sheetData>
  <dataConsolidate/>
  <mergeCells count="33">
    <mergeCell ref="A2:G2"/>
    <mergeCell ref="A25:G25"/>
    <mergeCell ref="A38:G38"/>
    <mergeCell ref="A5:G5"/>
    <mergeCell ref="A6:G6"/>
    <mergeCell ref="A19:G19"/>
    <mergeCell ref="A18:G18"/>
    <mergeCell ref="A36:G36"/>
    <mergeCell ref="A20:G20"/>
    <mergeCell ref="A21:G21"/>
    <mergeCell ref="A23:G23"/>
    <mergeCell ref="A24:G24"/>
    <mergeCell ref="F45:F47"/>
    <mergeCell ref="G45:G47"/>
    <mergeCell ref="A22:G22"/>
    <mergeCell ref="A45:B47"/>
    <mergeCell ref="A26:G26"/>
    <mergeCell ref="A56:B58"/>
    <mergeCell ref="F15:F17"/>
    <mergeCell ref="G15:G17"/>
    <mergeCell ref="F33:F35"/>
    <mergeCell ref="G33:G35"/>
    <mergeCell ref="F56:F58"/>
    <mergeCell ref="G56:G58"/>
    <mergeCell ref="B52:B53"/>
    <mergeCell ref="A49:G49"/>
    <mergeCell ref="A50:G50"/>
    <mergeCell ref="A37:G37"/>
    <mergeCell ref="A48:G48"/>
    <mergeCell ref="A39:G39"/>
    <mergeCell ref="B41:B42"/>
    <mergeCell ref="B43:B44"/>
    <mergeCell ref="A33:B35"/>
  </mergeCells>
  <hyperlinks>
    <hyperlink ref="A20:G20" r:id="rId1" display="Special educational needs and disability code of practice: 0 to 25 years. Statutory guidance for organisations who work with and support children and young people with special educational needs and disabilities (2014) "/>
    <hyperlink ref="A21:G21" r:id="rId2" display="The CDC has produced free e-leaning for CCGs on the Children and Families Act 2014"/>
    <hyperlink ref="A22" r:id="rId3"/>
    <hyperlink ref="A22:G22" r:id="rId4" display="Disability Matters is a free training resource for anyone working with those with a disability or special educational need (of all ages)"/>
    <hyperlink ref="A23:G23" r:id="rId5" display="In addition to the above resources, there is a health guide to the SEND Code of Practice"/>
    <hyperlink ref="A24:G24" r:id="rId6" display="NHS England’s model CCG constitution guidance"/>
    <hyperlink ref="A37:G37" r:id="rId7" display="The framework for Children and Young People’s Continuing Care has been revised to take account of the new SEND framework. "/>
    <hyperlink ref="A19:G19" r:id="rId8" display="The Children and Families Act 2014"/>
  </hyperlinks>
  <pageMargins left="3.937007874015748E-2" right="3.937007874015748E-2" top="0.15748031496062992" bottom="0.15748031496062992" header="0" footer="0"/>
  <pageSetup paperSize="9" scale="66" fitToHeight="0" orientation="landscape" r:id="rId9"/>
  <rowBreaks count="3" manualBreakCount="3">
    <brk id="24" max="7" man="1"/>
    <brk id="37" max="16383" man="1"/>
    <brk id="48" max="16383" man="1"/>
  </rowBreaks>
  <extLst>
    <ext xmlns:x14="http://schemas.microsoft.com/office/spreadsheetml/2009/9/main" uri="{78C0D931-6437-407d-A8EE-F0AAD7539E65}">
      <x14:conditionalFormattings>
        <x14:conditionalFormatting xmlns:xm="http://schemas.microsoft.com/office/excel/2006/main">
          <x14:cfRule type="containsText" priority="16" operator="containsText" id="{78922DAC-5FD2-49EE-A2EA-11E740753DF5}">
            <xm:f>NOT(ISERROR(SEARCH('Code Lists'!$C$6,D8)))</xm:f>
            <xm:f>'Code Lists'!$C$6</xm:f>
            <x14:dxf>
              <font>
                <b/>
                <i val="0"/>
                <color theme="0"/>
              </font>
              <fill>
                <patternFill>
                  <bgColor theme="9"/>
                </patternFill>
              </fill>
            </x14:dxf>
          </x14:cfRule>
          <x14:cfRule type="containsText" priority="17" operator="containsText" id="{D0EFC290-C610-44DB-954E-A91DFE249A85}">
            <xm:f>NOT(ISERROR(SEARCH('Code Lists'!$C$5,D8)))</xm:f>
            <xm:f>'Code Lists'!$C$5</xm:f>
            <x14:dxf>
              <font>
                <b/>
                <i val="0"/>
                <color theme="0"/>
              </font>
              <fill>
                <patternFill>
                  <bgColor theme="5"/>
                </patternFill>
              </fill>
            </x14:dxf>
          </x14:cfRule>
          <x14:cfRule type="containsText" priority="18" operator="containsText" id="{3F28D8E9-A3DD-472A-8617-469F7FA0DDFE}">
            <xm:f>NOT(ISERROR(SEARCH('Code Lists'!$C$4,D8)))</xm:f>
            <xm:f>'Code Lists'!$C$4</xm:f>
            <x14:dxf>
              <font>
                <b/>
                <i val="0"/>
                <color theme="0"/>
              </font>
              <fill>
                <patternFill>
                  <bgColor rgb="FFC00000"/>
                </patternFill>
              </fill>
            </x14:dxf>
          </x14:cfRule>
          <xm:sqref>D8:E17 D28:E35 D52:E58 F33 F56 E45:F45 D41:E47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'Code Lists'!$C$3:$C$6</xm:f>
          </x14:formula1>
          <xm:sqref>D28:E32</xm:sqref>
        </x14:dataValidation>
        <x14:dataValidation type="list" allowBlank="1" showInputMessage="1" showErrorMessage="1">
          <x14:formula1>
            <xm:f>'Code Lists'!$C$3:$C$6</xm:f>
          </x14:formula1>
          <xm:sqref>D52:E55</xm:sqref>
        </x14:dataValidation>
        <x14:dataValidation type="list" allowBlank="1" showInputMessage="1" showErrorMessage="1">
          <x14:formula1>
            <xm:f>'Code Lists'!$C$3:$C$6</xm:f>
          </x14:formula1>
          <xm:sqref>D41:E44</xm:sqref>
        </x14:dataValidation>
        <x14:dataValidation type="list" allowBlank="1" showInputMessage="1" showErrorMessage="1">
          <x14:formula1>
            <xm:f>'Code Lists'!$C$3:$C$6</xm:f>
          </x14:formula1>
          <xm:sqref>D8:E14</xm:sqref>
        </x14:dataValidation>
        <x14:dataValidation type="list" allowBlank="1" showInputMessage="1" showErrorMessage="1">
          <x14:formula1>
            <xm:f>'Code Lists'!$C$8:$C$12</xm:f>
          </x14:formula1>
          <xm:sqref>F1:F7 F15:F1048576 D1:E1048576</xm:sqref>
        </x14:dataValidation>
        <x14:dataValidation type="list" allowBlank="1" showInputMessage="1" showErrorMessage="1">
          <x14:formula1>
            <xm:f>'Code Lists'!$C$8:$C$12</xm:f>
          </x14:formula1>
          <xm:sqref>F8:F14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topLeftCell="A13" zoomScale="85" zoomScaleNormal="85" zoomScaleSheetLayoutView="55" workbookViewId="0">
      <selection activeCell="E53" sqref="E53"/>
    </sheetView>
  </sheetViews>
  <sheetFormatPr defaultRowHeight="15" x14ac:dyDescent="0.25"/>
  <cols>
    <col min="1" max="1" width="33.42578125" customWidth="1"/>
    <col min="2" max="2" width="33.140625" customWidth="1"/>
    <col min="3" max="3" width="30" customWidth="1"/>
    <col min="4" max="4" width="30.7109375" customWidth="1"/>
    <col min="5" max="5" width="34.5703125" customWidth="1"/>
    <col min="6" max="6" width="24" customWidth="1"/>
    <col min="7" max="7" width="37.140625" customWidth="1"/>
  </cols>
  <sheetData>
    <row r="1" spans="1:7" ht="12.75" customHeight="1" thickBot="1" x14ac:dyDescent="0.3"/>
    <row r="2" spans="1:7" ht="51.75" customHeight="1" thickTop="1" thickBot="1" x14ac:dyDescent="0.3">
      <c r="A2" s="225" t="s">
        <v>77</v>
      </c>
      <c r="B2" s="225"/>
      <c r="C2" s="225"/>
      <c r="D2" s="225"/>
      <c r="E2" s="225"/>
      <c r="F2" s="225"/>
      <c r="G2" s="225"/>
    </row>
    <row r="3" spans="1:7" ht="7.5" customHeight="1" thickTop="1" thickBot="1" x14ac:dyDescent="0.3">
      <c r="A3" s="29"/>
      <c r="B3" s="2"/>
      <c r="C3" s="2"/>
      <c r="D3" s="2"/>
      <c r="E3" s="2"/>
      <c r="F3" s="2"/>
      <c r="G3" s="72"/>
    </row>
    <row r="4" spans="1:7" ht="15.75" hidden="1" thickBot="1" x14ac:dyDescent="0.3">
      <c r="A4" s="29"/>
      <c r="B4" s="2"/>
      <c r="C4" s="2"/>
      <c r="D4" s="2"/>
      <c r="E4" s="2"/>
      <c r="F4" s="2"/>
      <c r="G4" s="72"/>
    </row>
    <row r="5" spans="1:7" ht="35.25" customHeight="1" thickTop="1" thickBot="1" x14ac:dyDescent="0.4">
      <c r="A5" s="226" t="s">
        <v>78</v>
      </c>
      <c r="B5" s="227"/>
      <c r="C5" s="227"/>
      <c r="D5" s="227"/>
      <c r="E5" s="227"/>
      <c r="F5" s="227"/>
      <c r="G5" s="228"/>
    </row>
    <row r="6" spans="1:7" ht="319.5" customHeight="1" thickTop="1" x14ac:dyDescent="0.25">
      <c r="A6" s="229" t="s">
        <v>445</v>
      </c>
      <c r="B6" s="230"/>
      <c r="C6" s="230"/>
      <c r="D6" s="230"/>
      <c r="E6" s="230"/>
      <c r="F6" s="230"/>
      <c r="G6" s="231"/>
    </row>
    <row r="7" spans="1:7" ht="30" x14ac:dyDescent="0.25">
      <c r="A7" s="84" t="s">
        <v>11</v>
      </c>
      <c r="B7" s="6" t="s">
        <v>12</v>
      </c>
      <c r="C7" s="6" t="s">
        <v>19</v>
      </c>
      <c r="D7" s="6" t="s">
        <v>51</v>
      </c>
      <c r="E7" s="6" t="s">
        <v>18</v>
      </c>
      <c r="F7" s="6" t="s">
        <v>0</v>
      </c>
      <c r="G7" s="85" t="s">
        <v>20</v>
      </c>
    </row>
    <row r="8" spans="1:7" ht="82.5" customHeight="1" x14ac:dyDescent="0.25">
      <c r="A8" s="98" t="s">
        <v>72</v>
      </c>
      <c r="B8" s="79" t="s">
        <v>73</v>
      </c>
      <c r="C8" s="4"/>
      <c r="D8" s="4" t="s">
        <v>26</v>
      </c>
      <c r="E8" s="4" t="s">
        <v>26</v>
      </c>
      <c r="F8" s="4" t="s">
        <v>26</v>
      </c>
      <c r="G8" s="89"/>
    </row>
    <row r="9" spans="1:7" ht="78.75" customHeight="1" x14ac:dyDescent="0.25">
      <c r="A9" s="100" t="s">
        <v>79</v>
      </c>
      <c r="B9" s="80" t="s">
        <v>126</v>
      </c>
      <c r="C9" s="69"/>
      <c r="D9" s="4" t="s">
        <v>26</v>
      </c>
      <c r="E9" s="4" t="s">
        <v>26</v>
      </c>
      <c r="F9" s="4" t="s">
        <v>26</v>
      </c>
      <c r="G9" s="101"/>
    </row>
    <row r="10" spans="1:7" ht="54" customHeight="1" x14ac:dyDescent="0.25">
      <c r="A10" s="86" t="s">
        <v>80</v>
      </c>
      <c r="B10" s="17" t="s">
        <v>84</v>
      </c>
      <c r="C10" s="4"/>
      <c r="D10" s="4" t="s">
        <v>26</v>
      </c>
      <c r="E10" s="4" t="s">
        <v>26</v>
      </c>
      <c r="F10" s="4" t="s">
        <v>26</v>
      </c>
      <c r="G10" s="89"/>
    </row>
    <row r="11" spans="1:7" ht="64.5" customHeight="1" x14ac:dyDescent="0.25">
      <c r="A11" s="102" t="s">
        <v>81</v>
      </c>
      <c r="B11" s="3"/>
      <c r="C11" s="4"/>
      <c r="D11" s="4" t="s">
        <v>26</v>
      </c>
      <c r="E11" s="4" t="s">
        <v>26</v>
      </c>
      <c r="F11" s="4" t="s">
        <v>26</v>
      </c>
      <c r="G11" s="89"/>
    </row>
    <row r="12" spans="1:7" ht="56.25" customHeight="1" x14ac:dyDescent="0.25">
      <c r="A12" s="103" t="s">
        <v>82</v>
      </c>
      <c r="B12" s="3"/>
      <c r="C12" s="4"/>
      <c r="D12" s="4" t="s">
        <v>26</v>
      </c>
      <c r="E12" s="4" t="s">
        <v>26</v>
      </c>
      <c r="F12" s="4" t="s">
        <v>26</v>
      </c>
      <c r="G12" s="89"/>
    </row>
    <row r="13" spans="1:7" ht="81" customHeight="1" x14ac:dyDescent="0.25">
      <c r="A13" s="86" t="s">
        <v>83</v>
      </c>
      <c r="B13" s="3" t="s">
        <v>85</v>
      </c>
      <c r="C13" s="4"/>
      <c r="D13" s="4" t="s">
        <v>26</v>
      </c>
      <c r="E13" s="4" t="s">
        <v>26</v>
      </c>
      <c r="F13" s="4" t="s">
        <v>26</v>
      </c>
      <c r="G13" s="89"/>
    </row>
    <row r="14" spans="1:7" ht="21.75" customHeight="1" x14ac:dyDescent="0.25">
      <c r="A14" s="161" t="s">
        <v>30</v>
      </c>
      <c r="B14" s="162"/>
      <c r="C14" s="8" t="s">
        <v>31</v>
      </c>
      <c r="D14" s="15">
        <f>COUNTIF(D8:D13,'Code Lists'!C6)</f>
        <v>0</v>
      </c>
      <c r="E14" s="15">
        <f>COUNTIF(E8:E13,'Code Lists'!C6)</f>
        <v>0</v>
      </c>
      <c r="F14" s="167"/>
      <c r="G14" s="170"/>
    </row>
    <row r="15" spans="1:7" ht="21.75" customHeight="1" x14ac:dyDescent="0.25">
      <c r="A15" s="163"/>
      <c r="B15" s="164"/>
      <c r="C15" s="8" t="s">
        <v>32</v>
      </c>
      <c r="D15" s="15">
        <f>COUNTIF(D8:D13,'Code Lists'!C5)</f>
        <v>0</v>
      </c>
      <c r="E15" s="15">
        <f>COUNTIF(E8:E13,'Code Lists'!C5)</f>
        <v>0</v>
      </c>
      <c r="F15" s="168"/>
      <c r="G15" s="171"/>
    </row>
    <row r="16" spans="1:7" ht="21.75" customHeight="1" x14ac:dyDescent="0.25">
      <c r="A16" s="232"/>
      <c r="B16" s="195"/>
      <c r="C16" s="8" t="s">
        <v>33</v>
      </c>
      <c r="D16" s="15">
        <f>COUNTIF(D8:D13,'Code Lists'!C4)</f>
        <v>0</v>
      </c>
      <c r="E16" s="15">
        <f>COUNTIF(E8:E13,'Code Lists'!C4)</f>
        <v>0</v>
      </c>
      <c r="F16" s="173"/>
      <c r="G16" s="233"/>
    </row>
    <row r="17" spans="1:10" ht="30" customHeight="1" thickBot="1" x14ac:dyDescent="0.3">
      <c r="A17" s="222" t="s">
        <v>9</v>
      </c>
      <c r="B17" s="223"/>
      <c r="C17" s="223"/>
      <c r="D17" s="223"/>
      <c r="E17" s="223"/>
      <c r="F17" s="223"/>
      <c r="G17" s="224"/>
    </row>
    <row r="18" spans="1:10" s="1" customFormat="1" ht="42.75" customHeight="1" thickTop="1" thickBot="1" x14ac:dyDescent="0.25">
      <c r="A18" s="246" t="s">
        <v>446</v>
      </c>
      <c r="B18" s="247"/>
      <c r="C18" s="247"/>
      <c r="D18" s="247"/>
      <c r="E18" s="247"/>
      <c r="F18" s="247"/>
      <c r="G18" s="247"/>
    </row>
    <row r="19" spans="1:10" ht="39" customHeight="1" thickTop="1" x14ac:dyDescent="0.25">
      <c r="A19" s="207" t="s">
        <v>86</v>
      </c>
      <c r="B19" s="208"/>
      <c r="C19" s="208"/>
      <c r="D19" s="208"/>
      <c r="E19" s="208"/>
      <c r="F19" s="208"/>
      <c r="G19" s="209"/>
    </row>
    <row r="20" spans="1:10" ht="98.25" customHeight="1" x14ac:dyDescent="0.25">
      <c r="A20" s="260" t="s">
        <v>447</v>
      </c>
      <c r="B20" s="261"/>
      <c r="C20" s="261"/>
      <c r="D20" s="261"/>
      <c r="E20" s="261"/>
      <c r="F20" s="261"/>
      <c r="G20" s="262"/>
    </row>
    <row r="21" spans="1:10" ht="30" x14ac:dyDescent="0.25">
      <c r="A21" s="84" t="s">
        <v>11</v>
      </c>
      <c r="B21" s="6" t="s">
        <v>12</v>
      </c>
      <c r="C21" s="6" t="s">
        <v>19</v>
      </c>
      <c r="D21" s="6" t="s">
        <v>51</v>
      </c>
      <c r="E21" s="6" t="s">
        <v>18</v>
      </c>
      <c r="F21" s="6" t="s">
        <v>0</v>
      </c>
      <c r="G21" s="85" t="s">
        <v>20</v>
      </c>
    </row>
    <row r="22" spans="1:10" ht="102.75" customHeight="1" x14ac:dyDescent="0.25">
      <c r="A22" s="86" t="s">
        <v>87</v>
      </c>
      <c r="B22" s="248" t="s">
        <v>89</v>
      </c>
      <c r="C22" s="4"/>
      <c r="D22" s="4" t="s">
        <v>26</v>
      </c>
      <c r="E22" s="4" t="s">
        <v>26</v>
      </c>
      <c r="F22" s="4" t="s">
        <v>26</v>
      </c>
      <c r="G22" s="89"/>
    </row>
    <row r="23" spans="1:10" ht="97.5" customHeight="1" x14ac:dyDescent="0.25">
      <c r="A23" s="86" t="s">
        <v>88</v>
      </c>
      <c r="B23" s="248"/>
      <c r="C23" s="4"/>
      <c r="D23" s="4" t="s">
        <v>26</v>
      </c>
      <c r="E23" s="4" t="s">
        <v>26</v>
      </c>
      <c r="F23" s="4" t="s">
        <v>26</v>
      </c>
      <c r="G23" s="89"/>
    </row>
    <row r="24" spans="1:10" ht="24.75" customHeight="1" x14ac:dyDescent="0.25">
      <c r="A24" s="161" t="s">
        <v>30</v>
      </c>
      <c r="B24" s="162"/>
      <c r="C24" s="8" t="s">
        <v>31</v>
      </c>
      <c r="D24" s="15">
        <f>COUNTIF(D22:D23,'Code Lists'!C6)</f>
        <v>0</v>
      </c>
      <c r="E24" s="15">
        <f>COUNTIF(E22:E23,'Code Lists'!C6)</f>
        <v>0</v>
      </c>
      <c r="F24" s="125"/>
      <c r="G24" s="90"/>
    </row>
    <row r="25" spans="1:10" ht="24.75" customHeight="1" x14ac:dyDescent="0.25">
      <c r="A25" s="163"/>
      <c r="B25" s="164"/>
      <c r="C25" s="8" t="s">
        <v>32</v>
      </c>
      <c r="D25" s="15">
        <f>COUNTIF(D22:D23,'Code Lists'!C5)</f>
        <v>0</v>
      </c>
      <c r="E25" s="15">
        <f>COUNTIF(E22:E23,'Code Lists'!C5)</f>
        <v>0</v>
      </c>
      <c r="F25" s="125"/>
      <c r="G25" s="90"/>
    </row>
    <row r="26" spans="1:10" ht="24.75" customHeight="1" x14ac:dyDescent="0.25">
      <c r="A26" s="232"/>
      <c r="B26" s="195"/>
      <c r="C26" s="8" t="s">
        <v>33</v>
      </c>
      <c r="D26" s="15">
        <f>COUNTIF(D22:D23,'Code Lists'!C4)</f>
        <v>0</v>
      </c>
      <c r="E26" s="15">
        <f>COUNTIF(E22:E23,'Code Lists'!C4)</f>
        <v>0</v>
      </c>
      <c r="F26" s="125"/>
      <c r="G26" s="90"/>
    </row>
    <row r="27" spans="1:10" ht="30" customHeight="1" x14ac:dyDescent="0.25">
      <c r="A27" s="252" t="s">
        <v>9</v>
      </c>
      <c r="B27" s="218"/>
      <c r="C27" s="218"/>
      <c r="D27" s="218"/>
      <c r="E27" s="218"/>
      <c r="F27" s="218"/>
      <c r="G27" s="253"/>
    </row>
    <row r="28" spans="1:10" s="1" customFormat="1" ht="169.5" customHeight="1" x14ac:dyDescent="0.2">
      <c r="A28" s="254" t="s">
        <v>448</v>
      </c>
      <c r="B28" s="255"/>
      <c r="C28" s="255"/>
      <c r="D28" s="255"/>
      <c r="E28" s="255"/>
      <c r="F28" s="255"/>
      <c r="G28" s="256"/>
    </row>
    <row r="29" spans="1:10" ht="28.5" customHeight="1" x14ac:dyDescent="0.25">
      <c r="A29" s="240" t="s">
        <v>90</v>
      </c>
      <c r="B29" s="241"/>
      <c r="C29" s="241"/>
      <c r="D29" s="241"/>
      <c r="E29" s="241"/>
      <c r="F29" s="241"/>
      <c r="G29" s="242"/>
    </row>
    <row r="30" spans="1:10" ht="180" customHeight="1" thickBot="1" x14ac:dyDescent="0.3">
      <c r="A30" s="257" t="s">
        <v>449</v>
      </c>
      <c r="B30" s="258"/>
      <c r="C30" s="258"/>
      <c r="D30" s="258"/>
      <c r="E30" s="258"/>
      <c r="F30" s="258"/>
      <c r="G30" s="259"/>
    </row>
    <row r="31" spans="1:10" ht="30.75" thickTop="1" x14ac:dyDescent="0.25">
      <c r="A31" s="95" t="s">
        <v>11</v>
      </c>
      <c r="B31" s="96" t="s">
        <v>12</v>
      </c>
      <c r="C31" s="96" t="s">
        <v>19</v>
      </c>
      <c r="D31" s="96" t="s">
        <v>51</v>
      </c>
      <c r="E31" s="96" t="s">
        <v>18</v>
      </c>
      <c r="F31" s="96" t="s">
        <v>0</v>
      </c>
      <c r="G31" s="97" t="s">
        <v>20</v>
      </c>
      <c r="J31" s="12"/>
    </row>
    <row r="32" spans="1:10" ht="115.5" customHeight="1" x14ac:dyDescent="0.25">
      <c r="A32" s="99" t="s">
        <v>91</v>
      </c>
      <c r="B32" s="190" t="s">
        <v>94</v>
      </c>
      <c r="C32" s="4"/>
      <c r="D32" s="4" t="s">
        <v>26</v>
      </c>
      <c r="E32" s="4" t="s">
        <v>26</v>
      </c>
      <c r="F32" s="4" t="s">
        <v>26</v>
      </c>
      <c r="G32" s="89"/>
      <c r="J32" s="13"/>
    </row>
    <row r="33" spans="1:10" ht="115.5" customHeight="1" x14ac:dyDescent="0.25">
      <c r="A33" s="99" t="s">
        <v>92</v>
      </c>
      <c r="B33" s="190"/>
      <c r="C33" s="4"/>
      <c r="D33" s="4" t="s">
        <v>26</v>
      </c>
      <c r="E33" s="4" t="s">
        <v>26</v>
      </c>
      <c r="F33" s="4" t="s">
        <v>26</v>
      </c>
      <c r="G33" s="89"/>
      <c r="J33" s="13"/>
    </row>
    <row r="34" spans="1:10" ht="115.5" customHeight="1" x14ac:dyDescent="0.25">
      <c r="A34" s="104" t="s">
        <v>93</v>
      </c>
      <c r="B34" s="190"/>
      <c r="C34" s="4"/>
      <c r="D34" s="4" t="s">
        <v>26</v>
      </c>
      <c r="E34" s="4" t="s">
        <v>26</v>
      </c>
      <c r="F34" s="4" t="s">
        <v>26</v>
      </c>
      <c r="G34" s="89"/>
      <c r="J34" s="13"/>
    </row>
    <row r="35" spans="1:10" ht="24.75" customHeight="1" x14ac:dyDescent="0.25">
      <c r="A35" s="161" t="s">
        <v>30</v>
      </c>
      <c r="B35" s="162"/>
      <c r="C35" s="8" t="s">
        <v>31</v>
      </c>
      <c r="D35" s="15">
        <f>COUNTIF(D32:D34,'Code Lists'!C6)</f>
        <v>0</v>
      </c>
      <c r="E35" s="15">
        <f>COUNTIF(E32:E34,'Code Lists'!C6)</f>
        <v>0</v>
      </c>
      <c r="F35" s="167"/>
      <c r="G35" s="170"/>
    </row>
    <row r="36" spans="1:10" ht="24.75" customHeight="1" x14ac:dyDescent="0.25">
      <c r="A36" s="163"/>
      <c r="B36" s="164"/>
      <c r="C36" s="8" t="s">
        <v>32</v>
      </c>
      <c r="D36" s="15">
        <f>COUNTIF(D32:D34,'Code Lists'!C5)</f>
        <v>0</v>
      </c>
      <c r="E36" s="15">
        <f>COUNTIF(E32:E34,'Code Lists'!C5)</f>
        <v>0</v>
      </c>
      <c r="F36" s="168"/>
      <c r="G36" s="171"/>
    </row>
    <row r="37" spans="1:10" ht="24.75" customHeight="1" x14ac:dyDescent="0.25">
      <c r="A37" s="232"/>
      <c r="B37" s="195"/>
      <c r="C37" s="8" t="s">
        <v>33</v>
      </c>
      <c r="D37" s="15">
        <f>COUNTIF(D32:D34,'Code Lists'!C4)</f>
        <v>0</v>
      </c>
      <c r="E37" s="15">
        <f>COUNTIF(E32:E34,'Code Lists'!C4)</f>
        <v>0</v>
      </c>
      <c r="F37" s="173"/>
      <c r="G37" s="233"/>
    </row>
    <row r="38" spans="1:10" ht="20.25" customHeight="1" x14ac:dyDescent="0.25">
      <c r="A38" s="234" t="s">
        <v>95</v>
      </c>
      <c r="B38" s="235"/>
      <c r="C38" s="235"/>
      <c r="D38" s="235"/>
      <c r="E38" s="235"/>
      <c r="F38" s="235"/>
      <c r="G38" s="236"/>
    </row>
    <row r="39" spans="1:10" ht="84.75" customHeight="1" x14ac:dyDescent="0.25">
      <c r="A39" s="249" t="s">
        <v>96</v>
      </c>
      <c r="B39" s="250"/>
      <c r="C39" s="250"/>
      <c r="D39" s="250"/>
      <c r="E39" s="250"/>
      <c r="F39" s="250"/>
      <c r="G39" s="251"/>
    </row>
    <row r="40" spans="1:10" ht="28.5" customHeight="1" x14ac:dyDescent="0.25">
      <c r="A40" s="240" t="s">
        <v>97</v>
      </c>
      <c r="B40" s="241"/>
      <c r="C40" s="241"/>
      <c r="D40" s="241"/>
      <c r="E40" s="241"/>
      <c r="F40" s="241"/>
      <c r="G40" s="242"/>
    </row>
    <row r="41" spans="1:10" ht="107.25" customHeight="1" x14ac:dyDescent="0.25">
      <c r="A41" s="243" t="s">
        <v>98</v>
      </c>
      <c r="B41" s="244"/>
      <c r="C41" s="244"/>
      <c r="D41" s="244"/>
      <c r="E41" s="244"/>
      <c r="F41" s="244"/>
      <c r="G41" s="245"/>
    </row>
    <row r="42" spans="1:10" ht="30" x14ac:dyDescent="0.25">
      <c r="A42" s="84" t="s">
        <v>11</v>
      </c>
      <c r="B42" s="6" t="s">
        <v>12</v>
      </c>
      <c r="C42" s="6" t="s">
        <v>19</v>
      </c>
      <c r="D42" s="6" t="s">
        <v>51</v>
      </c>
      <c r="E42" s="6" t="s">
        <v>18</v>
      </c>
      <c r="F42" s="6" t="s">
        <v>0</v>
      </c>
      <c r="G42" s="85" t="s">
        <v>20</v>
      </c>
      <c r="J42" s="12"/>
    </row>
    <row r="43" spans="1:10" ht="115.5" customHeight="1" x14ac:dyDescent="0.25">
      <c r="A43" s="98" t="s">
        <v>99</v>
      </c>
      <c r="B43" s="177" t="s">
        <v>102</v>
      </c>
      <c r="C43" s="4"/>
      <c r="D43" s="4" t="s">
        <v>26</v>
      </c>
      <c r="E43" s="4" t="s">
        <v>26</v>
      </c>
      <c r="F43" s="4"/>
      <c r="G43" s="89"/>
      <c r="J43" s="13"/>
    </row>
    <row r="44" spans="1:10" ht="115.5" customHeight="1" x14ac:dyDescent="0.25">
      <c r="A44" s="98" t="s">
        <v>100</v>
      </c>
      <c r="B44" s="177"/>
      <c r="C44" s="4"/>
      <c r="D44" s="4" t="s">
        <v>26</v>
      </c>
      <c r="E44" s="4" t="s">
        <v>26</v>
      </c>
      <c r="F44" s="4"/>
      <c r="G44" s="89"/>
      <c r="J44" s="13"/>
    </row>
    <row r="45" spans="1:10" ht="115.5" customHeight="1" x14ac:dyDescent="0.25">
      <c r="A45" s="98" t="s">
        <v>101</v>
      </c>
      <c r="B45" s="177"/>
      <c r="C45" s="4"/>
      <c r="D45" s="4" t="s">
        <v>26</v>
      </c>
      <c r="E45" s="4" t="s">
        <v>26</v>
      </c>
      <c r="F45" s="4"/>
      <c r="G45" s="89"/>
      <c r="J45" s="13"/>
    </row>
    <row r="46" spans="1:10" ht="24.75" customHeight="1" x14ac:dyDescent="0.25">
      <c r="A46" s="161" t="s">
        <v>30</v>
      </c>
      <c r="B46" s="162"/>
      <c r="C46" s="8" t="s">
        <v>31</v>
      </c>
      <c r="D46" s="15">
        <f>COUNTIF(D43:D45,'Code Lists'!C6)</f>
        <v>0</v>
      </c>
      <c r="E46" s="15">
        <f>COUNTIF(E43:E45,'Code Lists'!C6)</f>
        <v>0</v>
      </c>
      <c r="F46" s="125"/>
      <c r="G46" s="90"/>
    </row>
    <row r="47" spans="1:10" ht="24.75" customHeight="1" x14ac:dyDescent="0.25">
      <c r="A47" s="163"/>
      <c r="B47" s="164"/>
      <c r="C47" s="8" t="s">
        <v>32</v>
      </c>
      <c r="D47" s="15">
        <f>COUNTIF(D43:D45,'Code Lists'!C5)</f>
        <v>0</v>
      </c>
      <c r="E47" s="15">
        <f>COUNTIF(E43:E45,'Code Lists'!C5)</f>
        <v>0</v>
      </c>
      <c r="F47" s="125"/>
      <c r="G47" s="90"/>
    </row>
    <row r="48" spans="1:10" ht="24.75" customHeight="1" x14ac:dyDescent="0.25">
      <c r="A48" s="232"/>
      <c r="B48" s="195"/>
      <c r="C48" s="8" t="s">
        <v>33</v>
      </c>
      <c r="D48" s="15">
        <f>COUNTIF(D43:D45,'Code Lists'!C4)</f>
        <v>0</v>
      </c>
      <c r="E48" s="15">
        <f>COUNTIF(E43:E45,'Code Lists'!C4)</f>
        <v>0</v>
      </c>
      <c r="F48" s="125"/>
      <c r="G48" s="90"/>
    </row>
    <row r="49" spans="1:7" ht="20.25" customHeight="1" x14ac:dyDescent="0.25">
      <c r="A49" s="234" t="s">
        <v>95</v>
      </c>
      <c r="B49" s="235"/>
      <c r="C49" s="235"/>
      <c r="D49" s="235"/>
      <c r="E49" s="235"/>
      <c r="F49" s="235"/>
      <c r="G49" s="236"/>
    </row>
    <row r="50" spans="1:7" ht="73.5" customHeight="1" thickBot="1" x14ac:dyDescent="0.3">
      <c r="A50" s="237" t="s">
        <v>103</v>
      </c>
      <c r="B50" s="238"/>
      <c r="C50" s="238"/>
      <c r="D50" s="238"/>
      <c r="E50" s="238"/>
      <c r="F50" s="238"/>
      <c r="G50" s="239"/>
    </row>
    <row r="51" spans="1:7" ht="15.75" thickTop="1" x14ac:dyDescent="0.25"/>
    <row r="53" spans="1:7" x14ac:dyDescent="0.25">
      <c r="A53" t="s">
        <v>31</v>
      </c>
      <c r="B53">
        <f t="shared" ref="B53:C55" si="0">D14+D24+D35+D46</f>
        <v>0</v>
      </c>
      <c r="C53">
        <f t="shared" si="0"/>
        <v>0</v>
      </c>
    </row>
    <row r="54" spans="1:7" x14ac:dyDescent="0.25">
      <c r="A54" t="s">
        <v>32</v>
      </c>
      <c r="B54">
        <f t="shared" si="0"/>
        <v>0</v>
      </c>
      <c r="C54">
        <f t="shared" si="0"/>
        <v>0</v>
      </c>
    </row>
    <row r="55" spans="1:7" x14ac:dyDescent="0.25">
      <c r="A55" t="s">
        <v>33</v>
      </c>
      <c r="B55">
        <f t="shared" si="0"/>
        <v>0</v>
      </c>
      <c r="C55">
        <f t="shared" si="0"/>
        <v>0</v>
      </c>
    </row>
  </sheetData>
  <dataConsolidate/>
  <mergeCells count="28">
    <mergeCell ref="A18:G18"/>
    <mergeCell ref="B22:B23"/>
    <mergeCell ref="B32:B34"/>
    <mergeCell ref="A39:G39"/>
    <mergeCell ref="B43:B45"/>
    <mergeCell ref="A27:G27"/>
    <mergeCell ref="A28:G28"/>
    <mergeCell ref="A29:G29"/>
    <mergeCell ref="A30:G30"/>
    <mergeCell ref="A19:G19"/>
    <mergeCell ref="A20:G20"/>
    <mergeCell ref="A24:B26"/>
    <mergeCell ref="A35:B37"/>
    <mergeCell ref="F35:F37"/>
    <mergeCell ref="G35:G37"/>
    <mergeCell ref="A49:G49"/>
    <mergeCell ref="A50:G50"/>
    <mergeCell ref="A38:G38"/>
    <mergeCell ref="A40:G40"/>
    <mergeCell ref="A41:G41"/>
    <mergeCell ref="A46:B48"/>
    <mergeCell ref="A17:G17"/>
    <mergeCell ref="A2:G2"/>
    <mergeCell ref="A5:G5"/>
    <mergeCell ref="A6:G6"/>
    <mergeCell ref="A14:B16"/>
    <mergeCell ref="F14:F16"/>
    <mergeCell ref="G14:G16"/>
  </mergeCells>
  <dataValidations count="4">
    <dataValidation type="list" allowBlank="1" showInputMessage="1" showErrorMessage="1" sqref="G46:G48">
      <formula1>$C$10:$C$13</formula1>
    </dataValidation>
    <dataValidation type="list" allowBlank="1" showInputMessage="1" showErrorMessage="1" sqref="G24:G26">
      <formula1>$C$10:$C$13</formula1>
    </dataValidation>
    <dataValidation type="list" allowBlank="1" showInputMessage="1" showErrorMessage="1" sqref="G14">
      <formula1>$C$10:$C$13</formula1>
    </dataValidation>
    <dataValidation type="list" allowBlank="1" showInputMessage="1" showErrorMessage="1" sqref="G35">
      <formula1>$C$10:$C$13</formula1>
    </dataValidation>
  </dataValidations>
  <hyperlinks>
    <hyperlink ref="A18:G18" r:id="rId1" display="https://www.mottmac.com/download/file/6737?cultureId=127"/>
  </hyperlinks>
  <pageMargins left="3.937007874015748E-2" right="3.937007874015748E-2" top="0.15748031496062992" bottom="0.15748031496062992" header="0" footer="0"/>
  <pageSetup paperSize="9" scale="60" fitToHeight="0" orientation="landscape" verticalDpi="0" r:id="rId2"/>
  <rowBreaks count="3" manualBreakCount="3">
    <brk id="18" max="7" man="1"/>
    <brk id="28" max="16383" man="1"/>
    <brk id="39" max="16383" man="1"/>
  </rowBreaks>
  <extLst>
    <ext xmlns:x14="http://schemas.microsoft.com/office/spreadsheetml/2009/9/main" uri="{78C0D931-6437-407d-A8EE-F0AAD7539E65}">
      <x14:conditionalFormattings>
        <x14:conditionalFormatting xmlns:xm="http://schemas.microsoft.com/office/excel/2006/main">
          <x14:cfRule type="containsText" priority="40" operator="containsText" id="{AC6F04EA-9F35-49D0-B692-54BFE414127A}">
            <xm:f>NOT(ISERROR(SEARCH('Code Lists'!$C$6,D9)))</xm:f>
            <xm:f>'Code Lists'!$C$6</xm:f>
            <x14:dxf>
              <font>
                <b/>
                <i val="0"/>
                <color theme="0"/>
              </font>
              <fill>
                <patternFill>
                  <bgColor theme="9"/>
                </patternFill>
              </fill>
            </x14:dxf>
          </x14:cfRule>
          <x14:cfRule type="containsText" priority="41" operator="containsText" id="{4C33B851-CBF0-48F3-A421-219EA03179F8}">
            <xm:f>NOT(ISERROR(SEARCH('Code Lists'!$C$5,D9)))</xm:f>
            <xm:f>'Code Lists'!$C$5</xm:f>
            <x14:dxf>
              <font>
                <b/>
                <i val="0"/>
                <color theme="0"/>
              </font>
              <fill>
                <patternFill>
                  <bgColor theme="5"/>
                </patternFill>
              </fill>
            </x14:dxf>
          </x14:cfRule>
          <x14:cfRule type="containsText" priority="42" operator="containsText" id="{BAB633CC-252A-4D5C-9C82-0C5BB2F480EB}">
            <xm:f>NOT(ISERROR(SEARCH('Code Lists'!$C$4,D9)))</xm:f>
            <xm:f>'Code Lists'!$C$4</xm:f>
            <x14:dxf>
              <font>
                <b/>
                <i val="0"/>
                <color theme="0"/>
              </font>
              <fill>
                <patternFill>
                  <bgColor rgb="FFC00000"/>
                </patternFill>
              </fill>
            </x14:dxf>
          </x14:cfRule>
          <xm:sqref>D10:E16 D22:E26 D32:E37 D43:E48 F24:F26 F35 F46:F48 F14 E9</xm:sqref>
        </x14:conditionalFormatting>
        <x14:conditionalFormatting xmlns:xm="http://schemas.microsoft.com/office/excel/2006/main">
          <x14:cfRule type="containsText" priority="7" operator="containsText" id="{F794B984-FE37-475A-B63D-B00586C88291}">
            <xm:f>NOT(ISERROR(SEARCH('Code Lists'!$C$6,D8)))</xm:f>
            <xm:f>'Code Lists'!$C$6</xm:f>
            <x14:dxf>
              <font>
                <b/>
                <i val="0"/>
                <color theme="0"/>
              </font>
              <fill>
                <patternFill>
                  <bgColor theme="9"/>
                </patternFill>
              </fill>
            </x14:dxf>
          </x14:cfRule>
          <x14:cfRule type="containsText" priority="8" operator="containsText" id="{E8795985-8A69-4700-9102-9D886B3E438C}">
            <xm:f>NOT(ISERROR(SEARCH('Code Lists'!$C$5,D8)))</xm:f>
            <xm:f>'Code Lists'!$C$5</xm:f>
            <x14:dxf>
              <font>
                <b/>
                <i val="0"/>
                <color theme="0"/>
              </font>
              <fill>
                <patternFill>
                  <bgColor theme="5"/>
                </patternFill>
              </fill>
            </x14:dxf>
          </x14:cfRule>
          <x14:cfRule type="containsText" priority="9" operator="containsText" id="{719E95A5-F5F6-4CE9-BA4A-03E32FCED823}">
            <xm:f>NOT(ISERROR(SEARCH('Code Lists'!$C$4,D8)))</xm:f>
            <xm:f>'Code Lists'!$C$4</xm:f>
            <x14:dxf>
              <font>
                <b/>
                <i val="0"/>
                <color theme="0"/>
              </font>
              <fill>
                <patternFill>
                  <bgColor rgb="FFC00000"/>
                </patternFill>
              </fill>
            </x14:dxf>
          </x14:cfRule>
          <xm:sqref>D8:E8</xm:sqref>
        </x14:conditionalFormatting>
        <x14:conditionalFormatting xmlns:xm="http://schemas.microsoft.com/office/excel/2006/main">
          <x14:cfRule type="containsText" priority="1" operator="containsText" id="{4B30B8B4-B4AB-4010-988C-CDD783AD2965}">
            <xm:f>NOT(ISERROR(SEARCH('Code Lists'!$C$6,D9)))</xm:f>
            <xm:f>'Code Lists'!$C$6</xm:f>
            <x14:dxf>
              <font>
                <b/>
                <i val="0"/>
                <color theme="0"/>
              </font>
              <fill>
                <patternFill>
                  <bgColor theme="9"/>
                </patternFill>
              </fill>
            </x14:dxf>
          </x14:cfRule>
          <x14:cfRule type="containsText" priority="2" operator="containsText" id="{9ECFE018-3A3B-489C-84F6-8DEABABBB19B}">
            <xm:f>NOT(ISERROR(SEARCH('Code Lists'!$C$5,D9)))</xm:f>
            <xm:f>'Code Lists'!$C$5</xm:f>
            <x14:dxf>
              <font>
                <b/>
                <i val="0"/>
                <color theme="0"/>
              </font>
              <fill>
                <patternFill>
                  <bgColor theme="5"/>
                </patternFill>
              </fill>
            </x14:dxf>
          </x14:cfRule>
          <x14:cfRule type="containsText" priority="3" operator="containsText" id="{9536E663-4FF0-4679-BB38-8A75192CF4D7}">
            <xm:f>NOT(ISERROR(SEARCH('Code Lists'!$C$4,D9)))</xm:f>
            <xm:f>'Code Lists'!$C$4</xm:f>
            <x14:dxf>
              <font>
                <b/>
                <i val="0"/>
                <color theme="0"/>
              </font>
              <fill>
                <patternFill>
                  <bgColor rgb="FFC00000"/>
                </patternFill>
              </fill>
            </x14:dxf>
          </x14:cfRule>
          <xm:sqref>D9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'Code Lists'!$C$8:$C$12</xm:f>
          </x14:formula1>
          <xm:sqref>F32:F34</xm:sqref>
        </x14:dataValidation>
        <x14:dataValidation type="list" allowBlank="1" showInputMessage="1" showErrorMessage="1">
          <x14:formula1>
            <xm:f>'Code Lists'!$C$8:$C$12</xm:f>
          </x14:formula1>
          <xm:sqref>F43:F45</xm:sqref>
        </x14:dataValidation>
        <x14:dataValidation type="list" allowBlank="1" showInputMessage="1" showErrorMessage="1">
          <x14:formula1>
            <xm:f>'Code Lists'!$C$3:$C$6</xm:f>
          </x14:formula1>
          <xm:sqref>D43:E45</xm:sqref>
        </x14:dataValidation>
        <x14:dataValidation type="list" allowBlank="1" showInputMessage="1" showErrorMessage="1">
          <x14:formula1>
            <xm:f>'Code Lists'!$C$3:$C$6</xm:f>
          </x14:formula1>
          <xm:sqref>D32:E34</xm:sqref>
        </x14:dataValidation>
        <x14:dataValidation type="list" allowBlank="1" showInputMessage="1" showErrorMessage="1">
          <x14:formula1>
            <xm:f>'Code Lists'!$C$3:$C$6</xm:f>
          </x14:formula1>
          <xm:sqref>D8:E13</xm:sqref>
        </x14:dataValidation>
        <x14:dataValidation type="list" allowBlank="1" showInputMessage="1" showErrorMessage="1">
          <x14:formula1>
            <xm:f>'Code Lists'!$C$8:$C$12</xm:f>
          </x14:formula1>
          <xm:sqref>F8:F13 F22:F23</xm:sqref>
        </x14:dataValidation>
        <x14:dataValidation type="list" allowBlank="1" showInputMessage="1" showErrorMessage="1">
          <x14:formula1>
            <xm:f>'Code Lists'!$C$3:$C$6</xm:f>
          </x14:formula1>
          <xm:sqref>D22:E23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zoomScale="75" zoomScaleNormal="75" zoomScaleSheetLayoutView="70" workbookViewId="0">
      <selection activeCell="E57" sqref="E57"/>
    </sheetView>
  </sheetViews>
  <sheetFormatPr defaultRowHeight="15" x14ac:dyDescent="0.25"/>
  <cols>
    <col min="1" max="1" width="40.5703125" customWidth="1"/>
    <col min="2" max="2" width="33.140625" customWidth="1"/>
    <col min="3" max="3" width="41" customWidth="1"/>
    <col min="4" max="4" width="36" customWidth="1"/>
    <col min="5" max="5" width="34.5703125" customWidth="1"/>
    <col min="6" max="6" width="29.5703125" customWidth="1"/>
    <col min="7" max="7" width="36.85546875" customWidth="1"/>
  </cols>
  <sheetData>
    <row r="1" spans="1:7" ht="12.75" customHeight="1" thickBot="1" x14ac:dyDescent="0.3"/>
    <row r="2" spans="1:7" ht="36.75" customHeight="1" thickTop="1" thickBot="1" x14ac:dyDescent="0.3">
      <c r="A2" s="269" t="s">
        <v>130</v>
      </c>
      <c r="B2" s="270"/>
      <c r="C2" s="270"/>
      <c r="D2" s="270"/>
      <c r="E2" s="270"/>
      <c r="F2" s="270"/>
      <c r="G2" s="271"/>
    </row>
    <row r="3" spans="1:7" ht="7.5" customHeight="1" thickTop="1" thickBot="1" x14ac:dyDescent="0.3">
      <c r="A3" s="112"/>
      <c r="B3" s="113"/>
      <c r="C3" s="113"/>
      <c r="D3" s="113"/>
      <c r="E3" s="113"/>
      <c r="F3" s="113"/>
      <c r="G3" s="114"/>
    </row>
    <row r="4" spans="1:7" ht="15.75" hidden="1" thickBot="1" x14ac:dyDescent="0.3">
      <c r="A4" s="115"/>
      <c r="B4" s="116"/>
      <c r="C4" s="116"/>
      <c r="D4" s="116"/>
      <c r="E4" s="116"/>
      <c r="F4" s="116"/>
      <c r="G4" s="117"/>
    </row>
    <row r="5" spans="1:7" ht="29.25" customHeight="1" thickTop="1" thickBot="1" x14ac:dyDescent="0.4">
      <c r="A5" s="278" t="s">
        <v>104</v>
      </c>
      <c r="B5" s="279"/>
      <c r="C5" s="279"/>
      <c r="D5" s="279"/>
      <c r="E5" s="279"/>
      <c r="F5" s="279"/>
      <c r="G5" s="280"/>
    </row>
    <row r="6" spans="1:7" ht="313.5" customHeight="1" thickTop="1" x14ac:dyDescent="0.25">
      <c r="A6" s="281" t="s">
        <v>450</v>
      </c>
      <c r="B6" s="282"/>
      <c r="C6" s="282"/>
      <c r="D6" s="282"/>
      <c r="E6" s="282"/>
      <c r="F6" s="282"/>
      <c r="G6" s="283"/>
    </row>
    <row r="7" spans="1:7" ht="30" x14ac:dyDescent="0.25">
      <c r="A7" s="84" t="s">
        <v>11</v>
      </c>
      <c r="B7" s="6" t="s">
        <v>12</v>
      </c>
      <c r="C7" s="6" t="s">
        <v>19</v>
      </c>
      <c r="D7" s="6" t="s">
        <v>51</v>
      </c>
      <c r="E7" s="6" t="s">
        <v>18</v>
      </c>
      <c r="F7" s="6" t="s">
        <v>0</v>
      </c>
      <c r="G7" s="85" t="s">
        <v>20</v>
      </c>
    </row>
    <row r="8" spans="1:7" ht="84.75" customHeight="1" x14ac:dyDescent="0.25">
      <c r="A8" s="98" t="s">
        <v>105</v>
      </c>
      <c r="B8" s="17" t="s">
        <v>109</v>
      </c>
      <c r="C8" s="4"/>
      <c r="D8" s="4" t="s">
        <v>26</v>
      </c>
      <c r="E8" s="4" t="s">
        <v>26</v>
      </c>
      <c r="F8" s="4" t="s">
        <v>26</v>
      </c>
      <c r="G8" s="89"/>
    </row>
    <row r="9" spans="1:7" ht="49.5" customHeight="1" x14ac:dyDescent="0.25">
      <c r="A9" s="98" t="s">
        <v>106</v>
      </c>
      <c r="B9" s="17" t="s">
        <v>110</v>
      </c>
      <c r="C9" s="4"/>
      <c r="D9" s="4" t="s">
        <v>26</v>
      </c>
      <c r="E9" s="4" t="s">
        <v>26</v>
      </c>
      <c r="F9" s="4" t="s">
        <v>26</v>
      </c>
      <c r="G9" s="89"/>
    </row>
    <row r="10" spans="1:7" ht="99" customHeight="1" x14ac:dyDescent="0.25">
      <c r="A10" s="98" t="s">
        <v>107</v>
      </c>
      <c r="B10" s="17" t="s">
        <v>111</v>
      </c>
      <c r="C10" s="4"/>
      <c r="D10" s="4" t="s">
        <v>26</v>
      </c>
      <c r="E10" s="4" t="s">
        <v>26</v>
      </c>
      <c r="F10" s="4" t="s">
        <v>26</v>
      </c>
      <c r="G10" s="89"/>
    </row>
    <row r="11" spans="1:7" ht="101.25" customHeight="1" x14ac:dyDescent="0.25">
      <c r="A11" s="98" t="s">
        <v>108</v>
      </c>
      <c r="B11" s="17" t="s">
        <v>112</v>
      </c>
      <c r="C11" s="4"/>
      <c r="D11" s="4" t="s">
        <v>26</v>
      </c>
      <c r="E11" s="4" t="s">
        <v>26</v>
      </c>
      <c r="F11" s="4" t="s">
        <v>26</v>
      </c>
      <c r="G11" s="89"/>
    </row>
    <row r="12" spans="1:7" ht="88.5" customHeight="1" x14ac:dyDescent="0.25">
      <c r="A12" s="98" t="s">
        <v>432</v>
      </c>
      <c r="B12" s="17" t="s">
        <v>113</v>
      </c>
      <c r="C12" s="4"/>
      <c r="D12" s="4" t="s">
        <v>26</v>
      </c>
      <c r="E12" s="4" t="s">
        <v>26</v>
      </c>
      <c r="F12" s="4" t="s">
        <v>26</v>
      </c>
      <c r="G12" s="89"/>
    </row>
    <row r="13" spans="1:7" ht="15.75" x14ac:dyDescent="0.25">
      <c r="A13" s="161" t="s">
        <v>30</v>
      </c>
      <c r="B13" s="162"/>
      <c r="C13" s="8" t="s">
        <v>31</v>
      </c>
      <c r="D13" s="15">
        <f>COUNTIF(D8:D12,'Code Lists'!C6)</f>
        <v>0</v>
      </c>
      <c r="E13" s="15">
        <f>COUNTIF(E8:E12,'Code Lists'!C6)</f>
        <v>0</v>
      </c>
      <c r="F13" s="167"/>
      <c r="G13" s="170"/>
    </row>
    <row r="14" spans="1:7" ht="15.75" x14ac:dyDescent="0.25">
      <c r="A14" s="163"/>
      <c r="B14" s="164"/>
      <c r="C14" s="8" t="s">
        <v>32</v>
      </c>
      <c r="D14" s="15">
        <f>COUNTIF(D8:D12,'Code Lists'!C5)</f>
        <v>0</v>
      </c>
      <c r="E14" s="15">
        <f>COUNTIF(E8:E12,'Code Lists'!C5)</f>
        <v>0</v>
      </c>
      <c r="F14" s="168"/>
      <c r="G14" s="171"/>
    </row>
    <row r="15" spans="1:7" ht="15.75" x14ac:dyDescent="0.25">
      <c r="A15" s="232"/>
      <c r="B15" s="195"/>
      <c r="C15" s="8" t="s">
        <v>33</v>
      </c>
      <c r="D15" s="15">
        <f>COUNTIF(D8:D12,'Code Lists'!C4)</f>
        <v>0</v>
      </c>
      <c r="E15" s="15">
        <f>COUNTIF(E8:E12,'Code Lists'!C4)</f>
        <v>0</v>
      </c>
      <c r="F15" s="173"/>
      <c r="G15" s="233"/>
    </row>
    <row r="16" spans="1:7" ht="18" customHeight="1" x14ac:dyDescent="0.25">
      <c r="A16" s="234" t="s">
        <v>9</v>
      </c>
      <c r="B16" s="235"/>
      <c r="C16" s="235"/>
      <c r="D16" s="235"/>
      <c r="E16" s="235"/>
      <c r="F16" s="235"/>
      <c r="G16" s="236"/>
    </row>
    <row r="17" spans="1:7" ht="50.25" customHeight="1" x14ac:dyDescent="0.25">
      <c r="A17" s="249" t="s">
        <v>114</v>
      </c>
      <c r="B17" s="250"/>
      <c r="C17" s="250"/>
      <c r="D17" s="250"/>
      <c r="E17" s="250"/>
      <c r="F17" s="250"/>
      <c r="G17" s="251"/>
    </row>
    <row r="18" spans="1:7" x14ac:dyDescent="0.25">
      <c r="A18" s="109"/>
      <c r="B18" s="81"/>
      <c r="C18" s="81"/>
      <c r="D18" s="81"/>
      <c r="E18" s="81"/>
      <c r="F18" s="81"/>
      <c r="G18" s="105"/>
    </row>
    <row r="19" spans="1:7" ht="29.25" customHeight="1" x14ac:dyDescent="0.35">
      <c r="A19" s="240" t="s">
        <v>115</v>
      </c>
      <c r="B19" s="272"/>
      <c r="C19" s="272"/>
      <c r="D19" s="272"/>
      <c r="E19" s="272"/>
      <c r="F19" s="272"/>
      <c r="G19" s="273"/>
    </row>
    <row r="20" spans="1:7" ht="87.75" customHeight="1" x14ac:dyDescent="0.25">
      <c r="A20" s="243" t="s">
        <v>116</v>
      </c>
      <c r="B20" s="244"/>
      <c r="C20" s="244"/>
      <c r="D20" s="244"/>
      <c r="E20" s="244"/>
      <c r="F20" s="244"/>
      <c r="G20" s="245"/>
    </row>
    <row r="21" spans="1:7" ht="30" x14ac:dyDescent="0.25">
      <c r="A21" s="84" t="s">
        <v>11</v>
      </c>
      <c r="B21" s="6" t="s">
        <v>12</v>
      </c>
      <c r="C21" s="6" t="s">
        <v>19</v>
      </c>
      <c r="D21" s="6" t="s">
        <v>51</v>
      </c>
      <c r="E21" s="6" t="s">
        <v>18</v>
      </c>
      <c r="F21" s="6" t="s">
        <v>0</v>
      </c>
      <c r="G21" s="85" t="s">
        <v>20</v>
      </c>
    </row>
    <row r="22" spans="1:7" ht="132" customHeight="1" x14ac:dyDescent="0.25">
      <c r="A22" s="98" t="s">
        <v>117</v>
      </c>
      <c r="B22" s="17" t="s">
        <v>118</v>
      </c>
      <c r="C22" s="4"/>
      <c r="D22" s="4" t="s">
        <v>26</v>
      </c>
      <c r="E22" s="4" t="s">
        <v>26</v>
      </c>
      <c r="F22" s="4" t="s">
        <v>26</v>
      </c>
      <c r="G22" s="89"/>
    </row>
    <row r="23" spans="1:7" ht="15.75" x14ac:dyDescent="0.25">
      <c r="A23" s="161" t="s">
        <v>30</v>
      </c>
      <c r="B23" s="162"/>
      <c r="C23" s="8" t="s">
        <v>31</v>
      </c>
      <c r="D23" s="15">
        <f>COUNTIF(D22:D22,'Code Lists'!C6)</f>
        <v>0</v>
      </c>
      <c r="E23" s="15">
        <f>COUNTIF(E22:E22,'Code Lists'!C6)</f>
        <v>0</v>
      </c>
      <c r="F23" s="125"/>
      <c r="G23" s="90"/>
    </row>
    <row r="24" spans="1:7" ht="15.75" x14ac:dyDescent="0.25">
      <c r="A24" s="163"/>
      <c r="B24" s="164"/>
      <c r="C24" s="8" t="s">
        <v>32</v>
      </c>
      <c r="D24" s="15">
        <f>COUNTIF(D22:D22,'Code Lists'!C5)</f>
        <v>0</v>
      </c>
      <c r="E24" s="15">
        <f>COUNTIF(E22:E22,'Code Lists'!C5)</f>
        <v>0</v>
      </c>
      <c r="F24" s="125"/>
      <c r="G24" s="90"/>
    </row>
    <row r="25" spans="1:7" ht="15.75" x14ac:dyDescent="0.25">
      <c r="A25" s="232"/>
      <c r="B25" s="195"/>
      <c r="C25" s="8" t="s">
        <v>33</v>
      </c>
      <c r="D25" s="15">
        <f>COUNTIF(D22:D22,'Code Lists'!C4)</f>
        <v>0</v>
      </c>
      <c r="E25" s="15">
        <f>COUNTIF(E22:E22,'Code Lists'!C4)</f>
        <v>0</v>
      </c>
      <c r="F25" s="125"/>
      <c r="G25" s="90"/>
    </row>
    <row r="26" spans="1:7" ht="15.75" x14ac:dyDescent="0.25">
      <c r="A26" s="110"/>
      <c r="B26" s="71"/>
      <c r="C26" s="71"/>
      <c r="D26" s="8"/>
      <c r="E26" s="15"/>
      <c r="F26" s="15"/>
      <c r="G26" s="90"/>
    </row>
    <row r="27" spans="1:7" ht="29.25" customHeight="1" x14ac:dyDescent="0.35">
      <c r="A27" s="240" t="s">
        <v>119</v>
      </c>
      <c r="B27" s="272"/>
      <c r="C27" s="272"/>
      <c r="D27" s="272"/>
      <c r="E27" s="272"/>
      <c r="F27" s="272"/>
      <c r="G27" s="273"/>
    </row>
    <row r="28" spans="1:7" ht="64.5" customHeight="1" x14ac:dyDescent="0.25">
      <c r="A28" s="243" t="s">
        <v>451</v>
      </c>
      <c r="B28" s="244"/>
      <c r="C28" s="244"/>
      <c r="D28" s="244"/>
      <c r="E28" s="244"/>
      <c r="F28" s="244"/>
      <c r="G28" s="245"/>
    </row>
    <row r="29" spans="1:7" ht="30" x14ac:dyDescent="0.25">
      <c r="A29" s="84" t="s">
        <v>11</v>
      </c>
      <c r="B29" s="6" t="s">
        <v>12</v>
      </c>
      <c r="C29" s="6" t="s">
        <v>19</v>
      </c>
      <c r="D29" s="6" t="s">
        <v>51</v>
      </c>
      <c r="E29" s="6" t="s">
        <v>18</v>
      </c>
      <c r="F29" s="6" t="s">
        <v>0</v>
      </c>
      <c r="G29" s="85" t="s">
        <v>20</v>
      </c>
    </row>
    <row r="30" spans="1:7" ht="63.75" customHeight="1" x14ac:dyDescent="0.25">
      <c r="A30" s="106" t="s">
        <v>120</v>
      </c>
      <c r="B30" s="19" t="s">
        <v>123</v>
      </c>
      <c r="C30" s="19"/>
      <c r="D30" s="10" t="s">
        <v>26</v>
      </c>
      <c r="E30" s="10" t="s">
        <v>26</v>
      </c>
      <c r="F30" s="4" t="s">
        <v>26</v>
      </c>
      <c r="G30" s="89"/>
    </row>
    <row r="31" spans="1:7" ht="132" customHeight="1" x14ac:dyDescent="0.25">
      <c r="A31" s="111" t="s">
        <v>121</v>
      </c>
      <c r="B31" s="20" t="s">
        <v>122</v>
      </c>
      <c r="C31" s="10"/>
      <c r="D31" s="10" t="s">
        <v>26</v>
      </c>
      <c r="E31" s="10" t="s">
        <v>26</v>
      </c>
      <c r="F31" s="4" t="s">
        <v>26</v>
      </c>
      <c r="G31" s="89"/>
    </row>
    <row r="32" spans="1:7" ht="15.75" x14ac:dyDescent="0.25">
      <c r="A32" s="161" t="s">
        <v>30</v>
      </c>
      <c r="B32" s="162"/>
      <c r="C32" s="8" t="s">
        <v>31</v>
      </c>
      <c r="D32" s="15">
        <f>COUNTIF(D30:D31,'Code Lists'!C6)</f>
        <v>0</v>
      </c>
      <c r="E32" s="15">
        <f>COUNTIF(E30:E31,'Code Lists'!C6)</f>
        <v>0</v>
      </c>
      <c r="F32" s="167"/>
      <c r="G32" s="170"/>
    </row>
    <row r="33" spans="1:7" ht="15.75" x14ac:dyDescent="0.25">
      <c r="A33" s="163"/>
      <c r="B33" s="164"/>
      <c r="C33" s="8" t="s">
        <v>32</v>
      </c>
      <c r="D33" s="15">
        <f>COUNTIF(D30:D31,'Code Lists'!C5)</f>
        <v>0</v>
      </c>
      <c r="E33" s="15">
        <f>COUNTIF(E30:E31,'Code Lists'!C5)</f>
        <v>0</v>
      </c>
      <c r="F33" s="168"/>
      <c r="G33" s="171"/>
    </row>
    <row r="34" spans="1:7" ht="16.5" thickBot="1" x14ac:dyDescent="0.3">
      <c r="A34" s="165"/>
      <c r="B34" s="166"/>
      <c r="C34" s="91" t="s">
        <v>33</v>
      </c>
      <c r="D34" s="92">
        <f>COUNTIF(D30:D31,'Code Lists'!C4)</f>
        <v>0</v>
      </c>
      <c r="E34" s="92">
        <f>COUNTIF(E30:E31,'Code Lists'!C4)</f>
        <v>0</v>
      </c>
      <c r="F34" s="169"/>
      <c r="G34" s="172"/>
    </row>
    <row r="35" spans="1:7" ht="29.25" customHeight="1" thickTop="1" x14ac:dyDescent="0.35">
      <c r="A35" s="207" t="s">
        <v>131</v>
      </c>
      <c r="B35" s="274"/>
      <c r="C35" s="274"/>
      <c r="D35" s="274"/>
      <c r="E35" s="274"/>
      <c r="F35" s="274"/>
      <c r="G35" s="275"/>
    </row>
    <row r="36" spans="1:7" ht="75" customHeight="1" x14ac:dyDescent="0.25">
      <c r="A36" s="243" t="s">
        <v>124</v>
      </c>
      <c r="B36" s="244"/>
      <c r="C36" s="244"/>
      <c r="D36" s="244"/>
      <c r="E36" s="244"/>
      <c r="F36" s="244"/>
      <c r="G36" s="245"/>
    </row>
    <row r="37" spans="1:7" ht="30" x14ac:dyDescent="0.25">
      <c r="A37" s="84" t="s">
        <v>11</v>
      </c>
      <c r="B37" s="6" t="s">
        <v>12</v>
      </c>
      <c r="C37" s="6" t="s">
        <v>19</v>
      </c>
      <c r="D37" s="6" t="s">
        <v>51</v>
      </c>
      <c r="E37" s="6" t="s">
        <v>18</v>
      </c>
      <c r="F37" s="6" t="s">
        <v>0</v>
      </c>
      <c r="G37" s="85" t="s">
        <v>20</v>
      </c>
    </row>
    <row r="38" spans="1:7" ht="63.75" customHeight="1" x14ac:dyDescent="0.25">
      <c r="A38" s="106" t="s">
        <v>457</v>
      </c>
      <c r="B38" s="276" t="s">
        <v>132</v>
      </c>
      <c r="C38" s="19"/>
      <c r="D38" s="10" t="s">
        <v>26</v>
      </c>
      <c r="E38" s="10" t="s">
        <v>26</v>
      </c>
      <c r="F38" s="4" t="s">
        <v>26</v>
      </c>
      <c r="G38" s="105"/>
    </row>
    <row r="39" spans="1:7" ht="303.75" customHeight="1" x14ac:dyDescent="0.25">
      <c r="A39" s="106" t="s">
        <v>458</v>
      </c>
      <c r="B39" s="277"/>
      <c r="C39" s="19"/>
      <c r="D39" s="10" t="s">
        <v>26</v>
      </c>
      <c r="E39" s="10" t="s">
        <v>26</v>
      </c>
      <c r="F39" s="4" t="s">
        <v>26</v>
      </c>
      <c r="G39" s="105"/>
    </row>
    <row r="40" spans="1:7" ht="15.75" x14ac:dyDescent="0.25">
      <c r="A40" s="161" t="s">
        <v>30</v>
      </c>
      <c r="B40" s="162"/>
      <c r="C40" s="8" t="s">
        <v>31</v>
      </c>
      <c r="D40" s="15">
        <f>COUNTIF(D38:D39,'Code Lists'!C6)</f>
        <v>0</v>
      </c>
      <c r="E40" s="15">
        <f>COUNTIF(E38:E39,'Code Lists'!C6)</f>
        <v>0</v>
      </c>
      <c r="F40" s="167"/>
      <c r="G40" s="170"/>
    </row>
    <row r="41" spans="1:7" ht="15.75" x14ac:dyDescent="0.25">
      <c r="A41" s="163"/>
      <c r="B41" s="164"/>
      <c r="C41" s="8" t="s">
        <v>32</v>
      </c>
      <c r="D41" s="15">
        <f>COUNTIF(D38:D39,'Code Lists'!C5)</f>
        <v>0</v>
      </c>
      <c r="E41" s="15">
        <f>COUNTIF(E38:E39,'Code Lists'!C5)</f>
        <v>0</v>
      </c>
      <c r="F41" s="168"/>
      <c r="G41" s="171"/>
    </row>
    <row r="42" spans="1:7" ht="15.75" x14ac:dyDescent="0.25">
      <c r="A42" s="232"/>
      <c r="B42" s="195"/>
      <c r="C42" s="8" t="s">
        <v>33</v>
      </c>
      <c r="D42" s="15">
        <f>COUNTIF(D38:D39,'Code Lists'!C4)</f>
        <v>0</v>
      </c>
      <c r="E42" s="15">
        <f>COUNTIF(E38:E39,'Code Lists'!C4)</f>
        <v>0</v>
      </c>
      <c r="F42" s="173"/>
      <c r="G42" s="233"/>
    </row>
    <row r="43" spans="1:7" ht="18" customHeight="1" x14ac:dyDescent="0.25">
      <c r="A43" s="266" t="s">
        <v>9</v>
      </c>
      <c r="B43" s="267"/>
      <c r="C43" s="267"/>
      <c r="D43" s="267"/>
      <c r="E43" s="267"/>
      <c r="F43" s="267"/>
      <c r="G43" s="268"/>
    </row>
    <row r="44" spans="1:7" ht="224.25" customHeight="1" x14ac:dyDescent="0.25">
      <c r="A44" s="263" t="s">
        <v>125</v>
      </c>
      <c r="B44" s="264"/>
      <c r="C44" s="264"/>
      <c r="D44" s="264"/>
      <c r="E44" s="264"/>
      <c r="F44" s="264"/>
      <c r="G44" s="265"/>
    </row>
    <row r="45" spans="1:7" ht="29.25" customHeight="1" x14ac:dyDescent="0.25">
      <c r="A45" s="287" t="s">
        <v>133</v>
      </c>
      <c r="B45" s="288"/>
      <c r="C45" s="288"/>
      <c r="D45" s="288"/>
      <c r="E45" s="288"/>
      <c r="F45" s="288"/>
      <c r="G45" s="289"/>
    </row>
    <row r="46" spans="1:7" ht="211.5" customHeight="1" x14ac:dyDescent="0.25">
      <c r="A46" s="290" t="s">
        <v>452</v>
      </c>
      <c r="B46" s="291"/>
      <c r="C46" s="291"/>
      <c r="D46" s="291"/>
      <c r="E46" s="291"/>
      <c r="F46" s="291"/>
      <c r="G46" s="292"/>
    </row>
    <row r="47" spans="1:7" ht="30" x14ac:dyDescent="0.25">
      <c r="A47" s="84" t="s">
        <v>11</v>
      </c>
      <c r="B47" s="6" t="s">
        <v>12</v>
      </c>
      <c r="C47" s="6" t="s">
        <v>19</v>
      </c>
      <c r="D47" s="6" t="s">
        <v>51</v>
      </c>
      <c r="E47" s="6" t="s">
        <v>18</v>
      </c>
      <c r="F47" s="6" t="s">
        <v>0</v>
      </c>
      <c r="G47" s="85" t="s">
        <v>20</v>
      </c>
    </row>
    <row r="48" spans="1:7" ht="110.25" customHeight="1" x14ac:dyDescent="0.25">
      <c r="A48" s="106" t="s">
        <v>431</v>
      </c>
      <c r="B48" s="107" t="s">
        <v>134</v>
      </c>
      <c r="C48" s="19"/>
      <c r="D48" s="10" t="s">
        <v>26</v>
      </c>
      <c r="E48" s="10" t="s">
        <v>26</v>
      </c>
      <c r="F48" s="4" t="s">
        <v>26</v>
      </c>
      <c r="G48" s="108"/>
    </row>
    <row r="49" spans="1:7" ht="15.75" x14ac:dyDescent="0.25">
      <c r="A49" s="161" t="s">
        <v>30</v>
      </c>
      <c r="B49" s="162"/>
      <c r="C49" s="8" t="s">
        <v>31</v>
      </c>
      <c r="D49" s="15">
        <f>COUNTIF(D48:D48,'Code Lists'!C6)</f>
        <v>0</v>
      </c>
      <c r="E49" s="15">
        <f>COUNTIF(E48:E48,'Code Lists'!C6)</f>
        <v>0</v>
      </c>
      <c r="F49" s="167"/>
      <c r="G49" s="170"/>
    </row>
    <row r="50" spans="1:7" ht="15.75" x14ac:dyDescent="0.25">
      <c r="A50" s="163"/>
      <c r="B50" s="164"/>
      <c r="C50" s="8" t="s">
        <v>32</v>
      </c>
      <c r="D50" s="15">
        <f>COUNTIF(D48:D48,'Code Lists'!C5)</f>
        <v>0</v>
      </c>
      <c r="E50" s="15">
        <f>COUNTIF(E48:E48,'Code Lists'!C5)</f>
        <v>0</v>
      </c>
      <c r="F50" s="168"/>
      <c r="G50" s="171"/>
    </row>
    <row r="51" spans="1:7" ht="15.75" x14ac:dyDescent="0.25">
      <c r="A51" s="232"/>
      <c r="B51" s="195"/>
      <c r="C51" s="8" t="s">
        <v>33</v>
      </c>
      <c r="D51" s="15">
        <f>COUNTIF(D48:D48,'Code Lists'!C4)</f>
        <v>0</v>
      </c>
      <c r="E51" s="15">
        <f>COUNTIF(E48:E48,'Code Lists'!C4)</f>
        <v>0</v>
      </c>
      <c r="F51" s="173"/>
      <c r="G51" s="233"/>
    </row>
    <row r="52" spans="1:7" ht="18" customHeight="1" x14ac:dyDescent="0.25">
      <c r="A52" s="266" t="s">
        <v>9</v>
      </c>
      <c r="B52" s="267"/>
      <c r="C52" s="267"/>
      <c r="D52" s="267"/>
      <c r="E52" s="267"/>
      <c r="F52" s="267"/>
      <c r="G52" s="268"/>
    </row>
    <row r="53" spans="1:7" ht="90.75" customHeight="1" thickBot="1" x14ac:dyDescent="0.3">
      <c r="A53" s="284" t="s">
        <v>135</v>
      </c>
      <c r="B53" s="285"/>
      <c r="C53" s="285"/>
      <c r="D53" s="285"/>
      <c r="E53" s="285"/>
      <c r="F53" s="285"/>
      <c r="G53" s="286"/>
    </row>
    <row r="54" spans="1:7" ht="15.75" thickTop="1" x14ac:dyDescent="0.25"/>
    <row r="57" spans="1:7" x14ac:dyDescent="0.25">
      <c r="A57" t="s">
        <v>31</v>
      </c>
      <c r="B57">
        <f t="shared" ref="B57:C59" si="0">D13+D23+D32+D40+D49</f>
        <v>0</v>
      </c>
      <c r="C57">
        <f t="shared" si="0"/>
        <v>0</v>
      </c>
    </row>
    <row r="58" spans="1:7" x14ac:dyDescent="0.25">
      <c r="A58" t="s">
        <v>32</v>
      </c>
      <c r="B58">
        <f t="shared" si="0"/>
        <v>0</v>
      </c>
      <c r="C58">
        <f t="shared" si="0"/>
        <v>0</v>
      </c>
    </row>
    <row r="59" spans="1:7" x14ac:dyDescent="0.25">
      <c r="A59" t="s">
        <v>33</v>
      </c>
      <c r="B59">
        <f t="shared" si="0"/>
        <v>0</v>
      </c>
      <c r="C59">
        <f t="shared" si="0"/>
        <v>0</v>
      </c>
    </row>
  </sheetData>
  <dataConsolidate link="1"/>
  <mergeCells count="31">
    <mergeCell ref="A52:G52"/>
    <mergeCell ref="A53:G53"/>
    <mergeCell ref="A45:G45"/>
    <mergeCell ref="A46:G46"/>
    <mergeCell ref="F49:F51"/>
    <mergeCell ref="G49:G51"/>
    <mergeCell ref="A49:B51"/>
    <mergeCell ref="B38:B39"/>
    <mergeCell ref="A5:G5"/>
    <mergeCell ref="A6:G6"/>
    <mergeCell ref="F13:F15"/>
    <mergeCell ref="G13:G15"/>
    <mergeCell ref="A13:B15"/>
    <mergeCell ref="A23:B25"/>
    <mergeCell ref="A32:B34"/>
    <mergeCell ref="A2:G2"/>
    <mergeCell ref="A36:G36"/>
    <mergeCell ref="A16:G16"/>
    <mergeCell ref="A17:G17"/>
    <mergeCell ref="A19:G19"/>
    <mergeCell ref="A20:G20"/>
    <mergeCell ref="A27:G27"/>
    <mergeCell ref="A28:G28"/>
    <mergeCell ref="A35:G35"/>
    <mergeCell ref="F32:F34"/>
    <mergeCell ref="G32:G34"/>
    <mergeCell ref="A44:G44"/>
    <mergeCell ref="A43:G43"/>
    <mergeCell ref="F40:F42"/>
    <mergeCell ref="G40:G42"/>
    <mergeCell ref="A40:B42"/>
  </mergeCells>
  <dataValidations count="4">
    <dataValidation type="list" allowBlank="1" showInputMessage="1" showErrorMessage="1" sqref="G49">
      <formula1>$C$10:$C$13</formula1>
    </dataValidation>
    <dataValidation type="list" allowBlank="1" showInputMessage="1" showErrorMessage="1" sqref="G13:G15">
      <formula1>$C$10:$C$13</formula1>
    </dataValidation>
    <dataValidation type="list" allowBlank="1" showInputMessage="1" showErrorMessage="1" sqref="G23:G26">
      <formula1>$C$10:$C$13</formula1>
    </dataValidation>
    <dataValidation type="list" allowBlank="1" showInputMessage="1" showErrorMessage="1" sqref="G32">
      <formula1>$C$10:$C$13</formula1>
    </dataValidation>
  </dataValidations>
  <pageMargins left="3.937007874015748E-2" right="3.937007874015748E-2" top="0.15748031496062992" bottom="0.15748031496062992" header="0" footer="0"/>
  <pageSetup paperSize="9" scale="66" fitToHeight="0" orientation="landscape" r:id="rId1"/>
  <rowBreaks count="3" manualBreakCount="3">
    <brk id="17" max="16383" man="1"/>
    <brk id="34" max="16383" man="1"/>
    <brk id="44" max="16383" man="1"/>
  </rowBreaks>
  <extLst>
    <ext xmlns:x14="http://schemas.microsoft.com/office/spreadsheetml/2009/9/main" uri="{78C0D931-6437-407d-A8EE-F0AAD7539E65}">
      <x14:conditionalFormattings>
        <x14:conditionalFormatting xmlns:xm="http://schemas.microsoft.com/office/excel/2006/main">
          <x14:cfRule type="containsText" priority="43" operator="containsText" id="{446FA80B-FD99-4964-AA21-6CCF41A6C55A}">
            <xm:f>NOT(ISERROR(SEARCH('Code Lists'!$C$6,D8)))</xm:f>
            <xm:f>'Code Lists'!$C$6</xm:f>
            <x14:dxf>
              <font>
                <b/>
                <i val="0"/>
                <color theme="0"/>
              </font>
              <fill>
                <patternFill>
                  <bgColor theme="9"/>
                </patternFill>
              </fill>
            </x14:dxf>
          </x14:cfRule>
          <x14:cfRule type="containsText" priority="44" operator="containsText" id="{F8BAC05F-CC42-4A96-AA7A-4F51B7621684}">
            <xm:f>NOT(ISERROR(SEARCH('Code Lists'!$C$5,D8)))</xm:f>
            <xm:f>'Code Lists'!$C$5</xm:f>
            <x14:dxf>
              <font>
                <b/>
                <i val="0"/>
                <color theme="0"/>
              </font>
              <fill>
                <patternFill>
                  <bgColor theme="5"/>
                </patternFill>
              </fill>
            </x14:dxf>
          </x14:cfRule>
          <x14:cfRule type="containsText" priority="45" operator="containsText" id="{9275D490-E550-49A3-A66D-A4F5C16B8C8B}">
            <xm:f>NOT(ISERROR(SEARCH('Code Lists'!$C$4,D8)))</xm:f>
            <xm:f>'Code Lists'!$C$4</xm:f>
            <x14:dxf>
              <font>
                <b/>
                <i val="0"/>
                <color theme="0"/>
              </font>
              <fill>
                <patternFill>
                  <bgColor rgb="FFC00000"/>
                </patternFill>
              </fill>
            </x14:dxf>
          </x14:cfRule>
          <xm:sqref>D8:E15 E23:F26 D22:E22 D38:E42 D48:E51 F40 F49 D30:E34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'Code Lists'!$C$3:$C$6</xm:f>
          </x14:formula1>
          <xm:sqref>D38:E39</xm:sqref>
        </x14:dataValidation>
        <x14:dataValidation type="list" allowBlank="1" showInputMessage="1" showErrorMessage="1">
          <x14:formula1>
            <xm:f>'Code Lists'!$C$3:$C$6</xm:f>
          </x14:formula1>
          <xm:sqref>E30:E31 D31</xm:sqref>
        </x14:dataValidation>
        <x14:dataValidation type="list" allowBlank="1" showInputMessage="1" showErrorMessage="1">
          <x14:formula1>
            <xm:f>'Code Lists'!$C$3:$C$6</xm:f>
          </x14:formula1>
          <xm:sqref>D22:E22 D30</xm:sqref>
        </x14:dataValidation>
        <x14:dataValidation type="list" allowBlank="1" showInputMessage="1" showErrorMessage="1">
          <x14:formula1>
            <xm:f>'Code Lists'!$C$3:$C$6</xm:f>
          </x14:formula1>
          <xm:sqref>D8:E12</xm:sqref>
        </x14:dataValidation>
        <x14:dataValidation type="list" allowBlank="1" showInputMessage="1" showErrorMessage="1">
          <x14:formula1>
            <xm:f>'Code Lists'!$C$8:$C$12</xm:f>
          </x14:formula1>
          <xm:sqref>F8:F12 F30:F31</xm:sqref>
        </x14:dataValidation>
        <x14:dataValidation type="list" allowBlank="1" showInputMessage="1" showErrorMessage="1">
          <x14:formula1>
            <xm:f>'Code Lists'!$C$8:$C$12</xm:f>
          </x14:formula1>
          <xm:sqref>F22</xm:sqref>
        </x14:dataValidation>
        <x14:dataValidation type="list" allowBlank="1" showInputMessage="1" showErrorMessage="1">
          <x14:formula1>
            <xm:f>'Code Lists'!$C$8:$C$12</xm:f>
          </x14:formula1>
          <xm:sqref>F38:F39 F48</xm:sqref>
        </x14:dataValidation>
        <x14:dataValidation type="list" allowBlank="1" showInputMessage="1" showErrorMessage="1">
          <x14:formula1>
            <xm:f>'Code Lists'!$C$3:$C$6</xm:f>
          </x14:formula1>
          <xm:sqref>D48:E48</xm:sqref>
        </x14:dataValidation>
        <x14:dataValidation type="list" allowBlank="1" showInputMessage="1" showErrorMessage="1">
          <x14:formula1>
            <xm:f>'Code Lists'!$C$9:$C$12</xm:f>
          </x14:formula1>
          <xm:sqref>G40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2" zoomScale="75" zoomScaleNormal="75" workbookViewId="0">
      <selection activeCell="E22" sqref="E22"/>
    </sheetView>
  </sheetViews>
  <sheetFormatPr defaultRowHeight="15" x14ac:dyDescent="0.25"/>
  <cols>
    <col min="1" max="1" width="31.140625" customWidth="1"/>
    <col min="2" max="2" width="32.42578125" customWidth="1"/>
    <col min="3" max="3" width="32.7109375" customWidth="1"/>
    <col min="4" max="4" width="32" customWidth="1"/>
    <col min="5" max="6" width="31.42578125" customWidth="1"/>
    <col min="7" max="7" width="40" customWidth="1"/>
  </cols>
  <sheetData>
    <row r="1" spans="1:7" ht="12.75" customHeight="1" thickBot="1" x14ac:dyDescent="0.3"/>
    <row r="2" spans="1:7" ht="36.75" customHeight="1" thickTop="1" thickBot="1" x14ac:dyDescent="0.3">
      <c r="A2" s="269" t="s">
        <v>136</v>
      </c>
      <c r="B2" s="270"/>
      <c r="C2" s="270"/>
      <c r="D2" s="270"/>
      <c r="E2" s="270"/>
      <c r="F2" s="293"/>
      <c r="G2" s="271"/>
    </row>
    <row r="3" spans="1:7" ht="7.5" customHeight="1" thickTop="1" thickBot="1" x14ac:dyDescent="0.3">
      <c r="A3" s="113"/>
      <c r="B3" s="113"/>
      <c r="C3" s="113"/>
      <c r="D3" s="113"/>
      <c r="E3" s="113"/>
      <c r="F3" s="113"/>
      <c r="G3" s="113"/>
    </row>
    <row r="4" spans="1:7" hidden="1" x14ac:dyDescent="0.25">
      <c r="A4" s="116"/>
      <c r="B4" s="116"/>
      <c r="C4" s="116"/>
      <c r="D4" s="116"/>
      <c r="E4" s="116"/>
      <c r="F4" s="116"/>
      <c r="G4" s="116"/>
    </row>
    <row r="5" spans="1:7" ht="29.25" customHeight="1" thickTop="1" thickBot="1" x14ac:dyDescent="0.4">
      <c r="A5" s="278" t="s">
        <v>137</v>
      </c>
      <c r="B5" s="279"/>
      <c r="C5" s="279"/>
      <c r="D5" s="279"/>
      <c r="E5" s="279"/>
      <c r="F5" s="296"/>
      <c r="G5" s="280"/>
    </row>
    <row r="6" spans="1:7" ht="314.25" customHeight="1" thickTop="1" x14ac:dyDescent="0.25">
      <c r="A6" s="281" t="s">
        <v>453</v>
      </c>
      <c r="B6" s="282"/>
      <c r="C6" s="282"/>
      <c r="D6" s="282"/>
      <c r="E6" s="282"/>
      <c r="F6" s="294"/>
      <c r="G6" s="283"/>
    </row>
    <row r="7" spans="1:7" ht="30" x14ac:dyDescent="0.25">
      <c r="A7" s="84" t="s">
        <v>11</v>
      </c>
      <c r="B7" s="6" t="s">
        <v>12</v>
      </c>
      <c r="C7" s="6" t="s">
        <v>19</v>
      </c>
      <c r="D7" s="6" t="s">
        <v>51</v>
      </c>
      <c r="E7" s="6" t="s">
        <v>18</v>
      </c>
      <c r="F7" s="6" t="s">
        <v>0</v>
      </c>
      <c r="G7" s="85" t="s">
        <v>20</v>
      </c>
    </row>
    <row r="8" spans="1:7" ht="98.25" customHeight="1" x14ac:dyDescent="0.25">
      <c r="A8" s="98" t="s">
        <v>138</v>
      </c>
      <c r="B8" s="177" t="s">
        <v>143</v>
      </c>
      <c r="C8" s="4"/>
      <c r="D8" s="4" t="s">
        <v>26</v>
      </c>
      <c r="E8" s="4" t="s">
        <v>26</v>
      </c>
      <c r="F8" s="4" t="s">
        <v>26</v>
      </c>
      <c r="G8" s="89"/>
    </row>
    <row r="9" spans="1:7" ht="76.5" customHeight="1" x14ac:dyDescent="0.25">
      <c r="A9" s="98" t="s">
        <v>139</v>
      </c>
      <c r="B9" s="177"/>
      <c r="C9" s="4"/>
      <c r="D9" s="4" t="s">
        <v>26</v>
      </c>
      <c r="E9" s="4" t="s">
        <v>26</v>
      </c>
      <c r="F9" s="4" t="s">
        <v>26</v>
      </c>
      <c r="G9" s="89"/>
    </row>
    <row r="10" spans="1:7" ht="180" customHeight="1" x14ac:dyDescent="0.25">
      <c r="A10" s="98" t="s">
        <v>140</v>
      </c>
      <c r="B10" s="177" t="s">
        <v>144</v>
      </c>
      <c r="C10" s="4"/>
      <c r="D10" s="4" t="s">
        <v>26</v>
      </c>
      <c r="E10" s="4" t="s">
        <v>26</v>
      </c>
      <c r="F10" s="4" t="s">
        <v>26</v>
      </c>
      <c r="G10" s="89"/>
    </row>
    <row r="11" spans="1:7" ht="180" customHeight="1" x14ac:dyDescent="0.25">
      <c r="A11" s="98" t="s">
        <v>141</v>
      </c>
      <c r="B11" s="177"/>
      <c r="C11" s="4"/>
      <c r="D11" s="4" t="s">
        <v>26</v>
      </c>
      <c r="E11" s="4" t="s">
        <v>26</v>
      </c>
      <c r="F11" s="4" t="s">
        <v>26</v>
      </c>
      <c r="G11" s="89"/>
    </row>
    <row r="12" spans="1:7" ht="269.25" customHeight="1" thickBot="1" x14ac:dyDescent="0.3">
      <c r="A12" s="133" t="s">
        <v>142</v>
      </c>
      <c r="B12" s="134" t="s">
        <v>145</v>
      </c>
      <c r="C12" s="4"/>
      <c r="D12" s="4" t="s">
        <v>26</v>
      </c>
      <c r="E12" s="4" t="s">
        <v>26</v>
      </c>
      <c r="F12" s="4" t="s">
        <v>26</v>
      </c>
      <c r="G12" s="89"/>
    </row>
    <row r="13" spans="1:7" ht="15.75" customHeight="1" thickTop="1" x14ac:dyDescent="0.25">
      <c r="A13" s="300" t="s">
        <v>30</v>
      </c>
      <c r="B13" s="301"/>
      <c r="C13" s="131" t="s">
        <v>31</v>
      </c>
      <c r="D13" s="15">
        <f>COUNTIF(D8:D12,'Code Lists'!C6)</f>
        <v>0</v>
      </c>
      <c r="E13" s="15">
        <f>COUNTIF(E8:E12,'Code Lists'!C6)</f>
        <v>0</v>
      </c>
      <c r="F13" s="298"/>
      <c r="G13" s="170"/>
    </row>
    <row r="14" spans="1:7" ht="15.75" x14ac:dyDescent="0.25">
      <c r="A14" s="163"/>
      <c r="B14" s="302"/>
      <c r="C14" s="131" t="s">
        <v>32</v>
      </c>
      <c r="D14" s="15">
        <f>COUNTIF(D8:D12,'Code Lists'!C5)</f>
        <v>0</v>
      </c>
      <c r="E14" s="15">
        <f>COUNTIF(E8:E12,'Code Lists'!C5)</f>
        <v>0</v>
      </c>
      <c r="F14" s="299"/>
      <c r="G14" s="171"/>
    </row>
    <row r="15" spans="1:7" ht="16.5" thickBot="1" x14ac:dyDescent="0.3">
      <c r="A15" s="165"/>
      <c r="B15" s="303"/>
      <c r="C15" s="132" t="s">
        <v>33</v>
      </c>
      <c r="D15" s="92">
        <f>COUNTIF(D8:D12,'Code Lists'!C4)</f>
        <v>0</v>
      </c>
      <c r="E15" s="92">
        <f>COUNTIF(E8:E12,'Code Lists'!C4)</f>
        <v>0</v>
      </c>
      <c r="F15" s="299"/>
      <c r="G15" s="171"/>
    </row>
    <row r="16" spans="1:7" ht="16.5" thickTop="1" thickBot="1" x14ac:dyDescent="0.3">
      <c r="A16" s="118"/>
      <c r="B16" s="118"/>
      <c r="C16" s="118"/>
      <c r="D16" s="118"/>
      <c r="E16" s="118"/>
      <c r="F16" s="130"/>
      <c r="G16" s="130"/>
    </row>
    <row r="17" spans="1:7" ht="29.25" customHeight="1" thickTop="1" thickBot="1" x14ac:dyDescent="0.4">
      <c r="A17" s="278" t="s">
        <v>147</v>
      </c>
      <c r="B17" s="279"/>
      <c r="C17" s="279"/>
      <c r="D17" s="279"/>
      <c r="E17" s="279"/>
      <c r="F17" s="296"/>
      <c r="G17" s="280"/>
    </row>
    <row r="18" spans="1:7" ht="110.25" customHeight="1" thickTop="1" x14ac:dyDescent="0.25">
      <c r="A18" s="281" t="s">
        <v>459</v>
      </c>
      <c r="B18" s="282"/>
      <c r="C18" s="282"/>
      <c r="D18" s="282"/>
      <c r="E18" s="282"/>
      <c r="F18" s="294"/>
      <c r="G18" s="283"/>
    </row>
    <row r="19" spans="1:7" ht="30" x14ac:dyDescent="0.25">
      <c r="A19" s="84" t="s">
        <v>11</v>
      </c>
      <c r="B19" s="6" t="s">
        <v>12</v>
      </c>
      <c r="C19" s="6" t="s">
        <v>19</v>
      </c>
      <c r="D19" s="6" t="s">
        <v>51</v>
      </c>
      <c r="E19" s="6" t="s">
        <v>18</v>
      </c>
      <c r="F19" s="127" t="s">
        <v>0</v>
      </c>
      <c r="G19" s="85" t="s">
        <v>20</v>
      </c>
    </row>
    <row r="20" spans="1:7" ht="98.25" customHeight="1" x14ac:dyDescent="0.25">
      <c r="A20" s="98" t="s">
        <v>148</v>
      </c>
      <c r="B20" s="17" t="s">
        <v>153</v>
      </c>
      <c r="C20" s="4"/>
      <c r="D20" s="4" t="s">
        <v>26</v>
      </c>
      <c r="E20" s="4" t="s">
        <v>26</v>
      </c>
      <c r="F20" s="129" t="s">
        <v>26</v>
      </c>
      <c r="G20" s="89"/>
    </row>
    <row r="21" spans="1:7" ht="76.5" customHeight="1" x14ac:dyDescent="0.25">
      <c r="A21" s="98" t="s">
        <v>149</v>
      </c>
      <c r="B21" s="17" t="s">
        <v>152</v>
      </c>
      <c r="C21" s="4"/>
      <c r="D21" s="4" t="s">
        <v>26</v>
      </c>
      <c r="E21" s="4" t="s">
        <v>26</v>
      </c>
      <c r="F21" s="129" t="s">
        <v>26</v>
      </c>
      <c r="G21" s="89"/>
    </row>
    <row r="22" spans="1:7" ht="138.75" customHeight="1" x14ac:dyDescent="0.25">
      <c r="A22" s="98" t="s">
        <v>150</v>
      </c>
      <c r="B22" s="27" t="s">
        <v>151</v>
      </c>
      <c r="C22" s="4"/>
      <c r="D22" s="4" t="s">
        <v>26</v>
      </c>
      <c r="E22" s="4" t="s">
        <v>26</v>
      </c>
      <c r="F22" s="129"/>
      <c r="G22" s="89"/>
    </row>
    <row r="23" spans="1:7" ht="15.75" customHeight="1" x14ac:dyDescent="0.25">
      <c r="A23" s="161" t="s">
        <v>30</v>
      </c>
      <c r="B23" s="162"/>
      <c r="C23" s="8" t="s">
        <v>31</v>
      </c>
      <c r="D23" s="15">
        <f>COUNTIF(D20:D22,'Code Lists'!C6)</f>
        <v>0</v>
      </c>
      <c r="E23" s="125">
        <f>COUNTIF(D19:D21,'Code Lists'!C6)</f>
        <v>0</v>
      </c>
      <c r="F23" s="167"/>
      <c r="G23" s="170"/>
    </row>
    <row r="24" spans="1:7" ht="15.75" x14ac:dyDescent="0.25">
      <c r="A24" s="163"/>
      <c r="B24" s="164"/>
      <c r="C24" s="8" t="s">
        <v>32</v>
      </c>
      <c r="D24" s="15">
        <f>COUNTIF(D20:D22,'Code Lists'!C5)</f>
        <v>0</v>
      </c>
      <c r="E24" s="125">
        <f>COUNTIF(D20:D22,'Code Lists'!C5)</f>
        <v>0</v>
      </c>
      <c r="F24" s="168"/>
      <c r="G24" s="171"/>
    </row>
    <row r="25" spans="1:7" ht="15.75" x14ac:dyDescent="0.25">
      <c r="A25" s="232"/>
      <c r="B25" s="195"/>
      <c r="C25" s="8" t="s">
        <v>33</v>
      </c>
      <c r="D25" s="15">
        <f>COUNTIF(D20:D22,'Code Lists'!C4)</f>
        <v>0</v>
      </c>
      <c r="E25" s="125">
        <f>COUNTIF(E20:E22,'Code Lists'!C4)</f>
        <v>0</v>
      </c>
      <c r="F25" s="173"/>
      <c r="G25" s="171"/>
    </row>
    <row r="26" spans="1:7" ht="18" customHeight="1" x14ac:dyDescent="0.25">
      <c r="A26" s="234" t="s">
        <v>9</v>
      </c>
      <c r="B26" s="235"/>
      <c r="C26" s="235"/>
      <c r="D26" s="235"/>
      <c r="E26" s="235"/>
      <c r="F26" s="297"/>
      <c r="G26" s="236"/>
    </row>
    <row r="27" spans="1:7" ht="232.5" customHeight="1" thickBot="1" x14ac:dyDescent="0.3">
      <c r="A27" s="237" t="s">
        <v>146</v>
      </c>
      <c r="B27" s="238"/>
      <c r="C27" s="238"/>
      <c r="D27" s="238"/>
      <c r="E27" s="238"/>
      <c r="F27" s="295"/>
      <c r="G27" s="239"/>
    </row>
    <row r="28" spans="1:7" ht="15.75" thickTop="1" x14ac:dyDescent="0.25"/>
    <row r="29" spans="1:7" x14ac:dyDescent="0.25">
      <c r="A29" t="s">
        <v>31</v>
      </c>
      <c r="B29">
        <f>D13+D23</f>
        <v>0</v>
      </c>
      <c r="C29">
        <f>E13+F23</f>
        <v>0</v>
      </c>
    </row>
    <row r="30" spans="1:7" x14ac:dyDescent="0.25">
      <c r="A30" t="s">
        <v>32</v>
      </c>
      <c r="B30">
        <f>D14+D24</f>
        <v>0</v>
      </c>
      <c r="C30">
        <f>E14+F24</f>
        <v>0</v>
      </c>
    </row>
    <row r="31" spans="1:7" x14ac:dyDescent="0.25">
      <c r="A31" t="s">
        <v>33</v>
      </c>
      <c r="B31">
        <f>D15+D25</f>
        <v>0</v>
      </c>
      <c r="C31">
        <f>E15+E25</f>
        <v>0</v>
      </c>
    </row>
  </sheetData>
  <mergeCells count="15">
    <mergeCell ref="G23:G25"/>
    <mergeCell ref="A23:B25"/>
    <mergeCell ref="A2:G2"/>
    <mergeCell ref="A6:G6"/>
    <mergeCell ref="A27:G27"/>
    <mergeCell ref="A5:G5"/>
    <mergeCell ref="A17:G17"/>
    <mergeCell ref="A18:G18"/>
    <mergeCell ref="B8:B9"/>
    <mergeCell ref="B10:B11"/>
    <mergeCell ref="A26:G26"/>
    <mergeCell ref="F13:F15"/>
    <mergeCell ref="G13:G15"/>
    <mergeCell ref="A13:B15"/>
    <mergeCell ref="F23:F25"/>
  </mergeCells>
  <dataValidations count="2">
    <dataValidation type="list" allowBlank="1" showInputMessage="1" showErrorMessage="1" sqref="G13">
      <formula1>$C$10:$C$13</formula1>
    </dataValidation>
    <dataValidation type="list" allowBlank="1" showInputMessage="1" showErrorMessage="1" sqref="G23">
      <formula1>$C$10:$C$13</formula1>
    </dataValidation>
  </dataValidations>
  <pageMargins left="0" right="0" top="0" bottom="0" header="0" footer="0"/>
  <pageSetup paperSize="9" scale="70" fitToHeight="0" orientation="landscape" verticalDpi="0" r:id="rId1"/>
  <rowBreaks count="1" manualBreakCount="1">
    <brk id="15" max="16383" man="1"/>
  </rowBreaks>
  <picture r:id="rId2"/>
  <extLst>
    <ext xmlns:x14="http://schemas.microsoft.com/office/spreadsheetml/2009/9/main" uri="{78C0D931-6437-407d-A8EE-F0AAD7539E65}">
      <x14:conditionalFormattings>
        <x14:conditionalFormatting xmlns:xm="http://schemas.microsoft.com/office/excel/2006/main">
          <x14:cfRule type="containsText" priority="64" operator="containsText" id="{12060C10-81AD-494A-87B7-C65000F70054}">
            <xm:f>NOT(ISERROR(SEARCH('Code Lists'!$C$6,D8)))</xm:f>
            <xm:f>'Code Lists'!$C$6</xm:f>
            <x14:dxf>
              <font>
                <b/>
                <i val="0"/>
                <color theme="0"/>
              </font>
              <fill>
                <patternFill>
                  <bgColor theme="9"/>
                </patternFill>
              </fill>
            </x14:dxf>
          </x14:cfRule>
          <x14:cfRule type="containsText" priority="65" operator="containsText" id="{7FB06CE2-07CA-46E0-9811-146CE0887B1A}">
            <xm:f>NOT(ISERROR(SEARCH('Code Lists'!$C$5,D8)))</xm:f>
            <xm:f>'Code Lists'!$C$5</xm:f>
            <x14:dxf>
              <font>
                <b/>
                <i val="0"/>
                <color theme="0"/>
              </font>
              <fill>
                <patternFill>
                  <bgColor theme="5"/>
                </patternFill>
              </fill>
            </x14:dxf>
          </x14:cfRule>
          <x14:cfRule type="containsText" priority="66" operator="containsText" id="{0C083A4A-C7AF-4361-883C-3A003EBF562F}">
            <xm:f>NOT(ISERROR(SEARCH('Code Lists'!$C$4,D8)))</xm:f>
            <xm:f>'Code Lists'!$C$4</xm:f>
            <x14:dxf>
              <font>
                <b/>
                <i val="0"/>
                <color theme="0"/>
              </font>
              <fill>
                <patternFill>
                  <bgColor rgb="FFC00000"/>
                </patternFill>
              </fill>
            </x14:dxf>
          </x14:cfRule>
          <xm:sqref>D8:E15 D23:E25 D20:F22</xm:sqref>
        </x14:conditionalFormatting>
        <x14:conditionalFormatting xmlns:xm="http://schemas.microsoft.com/office/excel/2006/main">
          <x14:cfRule type="containsText" priority="4" operator="containsText" id="{54679202-9808-44D7-BE74-6E1715A60596}">
            <xm:f>NOT(ISERROR(SEARCH('Code Lists'!$C$6,F13)))</xm:f>
            <xm:f>'Code Lists'!$C$6</xm:f>
            <x14:dxf>
              <font>
                <b/>
                <i val="0"/>
                <color theme="0"/>
              </font>
              <fill>
                <patternFill>
                  <bgColor theme="9"/>
                </patternFill>
              </fill>
            </x14:dxf>
          </x14:cfRule>
          <x14:cfRule type="containsText" priority="5" operator="containsText" id="{6C78B699-BC23-481A-9FF2-D9AE195C4E97}">
            <xm:f>NOT(ISERROR(SEARCH('Code Lists'!$C$5,F13)))</xm:f>
            <xm:f>'Code Lists'!$C$5</xm:f>
            <x14:dxf>
              <font>
                <b/>
                <i val="0"/>
                <color theme="0"/>
              </font>
              <fill>
                <patternFill>
                  <bgColor theme="5"/>
                </patternFill>
              </fill>
            </x14:dxf>
          </x14:cfRule>
          <x14:cfRule type="containsText" priority="6" operator="containsText" id="{B3376EBC-21C3-432E-BD3C-C2B024AACDBD}">
            <xm:f>NOT(ISERROR(SEARCH('Code Lists'!$C$4,F13)))</xm:f>
            <xm:f>'Code Lists'!$C$4</xm:f>
            <x14:dxf>
              <font>
                <b/>
                <i val="0"/>
                <color theme="0"/>
              </font>
              <fill>
                <patternFill>
                  <bgColor rgb="FFC00000"/>
                </patternFill>
              </fill>
            </x14:dxf>
          </x14:cfRule>
          <xm:sqref>F13</xm:sqref>
        </x14:conditionalFormatting>
        <x14:conditionalFormatting xmlns:xm="http://schemas.microsoft.com/office/excel/2006/main">
          <x14:cfRule type="containsText" priority="1" operator="containsText" id="{A9DBF1A9-EAD0-493C-97CD-73EFCBD1C6B8}">
            <xm:f>NOT(ISERROR(SEARCH('Code Lists'!$C$6,F23)))</xm:f>
            <xm:f>'Code Lists'!$C$6</xm:f>
            <x14:dxf>
              <font>
                <b/>
                <i val="0"/>
                <color theme="0"/>
              </font>
              <fill>
                <patternFill>
                  <bgColor theme="9"/>
                </patternFill>
              </fill>
            </x14:dxf>
          </x14:cfRule>
          <x14:cfRule type="containsText" priority="2" operator="containsText" id="{F5C987D1-3AF6-48C4-8EEB-F9B96463507A}">
            <xm:f>NOT(ISERROR(SEARCH('Code Lists'!$C$5,F23)))</xm:f>
            <xm:f>'Code Lists'!$C$5</xm:f>
            <x14:dxf>
              <font>
                <b/>
                <i val="0"/>
                <color theme="0"/>
              </font>
              <fill>
                <patternFill>
                  <bgColor theme="5"/>
                </patternFill>
              </fill>
            </x14:dxf>
          </x14:cfRule>
          <x14:cfRule type="containsText" priority="3" operator="containsText" id="{95D36516-37E5-47DD-9098-932E8371F479}">
            <xm:f>NOT(ISERROR(SEARCH('Code Lists'!$C$4,F23)))</xm:f>
            <xm:f>'Code Lists'!$C$4</xm:f>
            <x14:dxf>
              <font>
                <b/>
                <i val="0"/>
                <color theme="0"/>
              </font>
              <fill>
                <patternFill>
                  <bgColor rgb="FFC00000"/>
                </patternFill>
              </fill>
            </x14:dxf>
          </x14:cfRule>
          <xm:sqref>F23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'Code Lists'!$C$3:$C$6</xm:f>
          </x14:formula1>
          <xm:sqref>D8:E12</xm:sqref>
        </x14:dataValidation>
        <x14:dataValidation type="list" allowBlank="1" showInputMessage="1" showErrorMessage="1">
          <x14:formula1>
            <xm:f>'Code Lists'!$C$8:$C$12</xm:f>
          </x14:formula1>
          <xm:sqref>F20:F22</xm:sqref>
        </x14:dataValidation>
        <x14:dataValidation type="list" allowBlank="1" showInputMessage="1" showErrorMessage="1">
          <x14:formula1>
            <xm:f>'Code Lists'!$C$3:$C$6</xm:f>
          </x14:formula1>
          <xm:sqref>D20:E22</xm:sqref>
        </x14:dataValidation>
        <x14:dataValidation type="list" allowBlank="1" showInputMessage="1" showErrorMessage="1">
          <x14:formula1>
            <xm:f>'Code Lists'!$C$8:$C$12</xm:f>
          </x14:formula1>
          <xm:sqref>F8:F12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zoomScale="75" zoomScaleNormal="75" workbookViewId="0">
      <selection activeCell="H13" sqref="H13"/>
    </sheetView>
  </sheetViews>
  <sheetFormatPr defaultRowHeight="15" x14ac:dyDescent="0.25"/>
  <cols>
    <col min="1" max="1" width="32.5703125" customWidth="1"/>
    <col min="2" max="2" width="33.140625" customWidth="1"/>
    <col min="3" max="3" width="29.28515625" customWidth="1"/>
    <col min="4" max="4" width="31.28515625" customWidth="1"/>
    <col min="5" max="5" width="31.5703125" customWidth="1"/>
    <col min="6" max="6" width="35.85546875" customWidth="1"/>
    <col min="7" max="7" width="41.85546875" customWidth="1"/>
  </cols>
  <sheetData>
    <row r="1" spans="1:7" ht="12.75" customHeight="1" thickBot="1" x14ac:dyDescent="0.3"/>
    <row r="2" spans="1:7" ht="36.75" customHeight="1" thickTop="1" thickBot="1" x14ac:dyDescent="0.3">
      <c r="A2" s="269" t="s">
        <v>154</v>
      </c>
      <c r="B2" s="270"/>
      <c r="C2" s="270"/>
      <c r="D2" s="270"/>
      <c r="E2" s="270"/>
      <c r="F2" s="270"/>
      <c r="G2" s="271"/>
    </row>
    <row r="3" spans="1:7" ht="7.5" customHeight="1" thickTop="1" thickBot="1" x14ac:dyDescent="0.3">
      <c r="A3" s="113"/>
      <c r="B3" s="113"/>
      <c r="C3" s="113"/>
      <c r="D3" s="113"/>
      <c r="E3" s="113"/>
      <c r="F3" s="113"/>
      <c r="G3" s="113"/>
    </row>
    <row r="4" spans="1:7" hidden="1" x14ac:dyDescent="0.25">
      <c r="A4" s="116"/>
      <c r="B4" s="116"/>
      <c r="C4" s="116"/>
      <c r="D4" s="116"/>
      <c r="E4" s="116"/>
      <c r="F4" s="116"/>
      <c r="G4" s="116"/>
    </row>
    <row r="5" spans="1:7" ht="29.25" customHeight="1" thickTop="1" x14ac:dyDescent="0.35">
      <c r="A5" s="207" t="s">
        <v>155</v>
      </c>
      <c r="B5" s="274"/>
      <c r="C5" s="274"/>
      <c r="D5" s="274"/>
      <c r="E5" s="274"/>
      <c r="F5" s="274"/>
      <c r="G5" s="275"/>
    </row>
    <row r="6" spans="1:7" ht="334.5" customHeight="1" x14ac:dyDescent="0.25">
      <c r="A6" s="243" t="s">
        <v>454</v>
      </c>
      <c r="B6" s="244"/>
      <c r="C6" s="244"/>
      <c r="D6" s="244"/>
      <c r="E6" s="244"/>
      <c r="F6" s="244"/>
      <c r="G6" s="245"/>
    </row>
    <row r="7" spans="1:7" ht="30" x14ac:dyDescent="0.25">
      <c r="A7" s="84" t="s">
        <v>11</v>
      </c>
      <c r="B7" s="6" t="s">
        <v>12</v>
      </c>
      <c r="C7" s="6" t="s">
        <v>19</v>
      </c>
      <c r="D7" s="6" t="s">
        <v>51</v>
      </c>
      <c r="E7" s="6" t="s">
        <v>18</v>
      </c>
      <c r="F7" s="6" t="s">
        <v>0</v>
      </c>
      <c r="G7" s="85" t="s">
        <v>20</v>
      </c>
    </row>
    <row r="8" spans="1:7" ht="207.75" customHeight="1" x14ac:dyDescent="0.25">
      <c r="A8" s="98" t="s">
        <v>428</v>
      </c>
      <c r="B8" s="17" t="s">
        <v>163</v>
      </c>
      <c r="C8" s="4"/>
      <c r="D8" s="4" t="s">
        <v>26</v>
      </c>
      <c r="E8" s="4" t="s">
        <v>26</v>
      </c>
      <c r="F8" s="4" t="s">
        <v>26</v>
      </c>
      <c r="G8" s="89"/>
    </row>
    <row r="9" spans="1:7" ht="61.5" customHeight="1" x14ac:dyDescent="0.25">
      <c r="A9" s="98" t="s">
        <v>156</v>
      </c>
      <c r="B9" s="17" t="s">
        <v>162</v>
      </c>
      <c r="C9" s="4"/>
      <c r="D9" s="4" t="s">
        <v>26</v>
      </c>
      <c r="E9" s="4" t="s">
        <v>26</v>
      </c>
      <c r="F9" s="4" t="s">
        <v>26</v>
      </c>
      <c r="G9" s="89"/>
    </row>
    <row r="10" spans="1:7" ht="180.75" customHeight="1" x14ac:dyDescent="0.25">
      <c r="A10" s="98" t="s">
        <v>157</v>
      </c>
      <c r="B10" s="17" t="s">
        <v>161</v>
      </c>
      <c r="C10" s="4"/>
      <c r="D10" s="4" t="s">
        <v>26</v>
      </c>
      <c r="E10" s="4" t="s">
        <v>26</v>
      </c>
      <c r="F10" s="4" t="s">
        <v>26</v>
      </c>
      <c r="G10" s="89"/>
    </row>
    <row r="11" spans="1:7" ht="162" customHeight="1" x14ac:dyDescent="0.25">
      <c r="A11" s="98" t="s">
        <v>158</v>
      </c>
      <c r="B11" s="17" t="s">
        <v>160</v>
      </c>
      <c r="C11" s="4"/>
      <c r="D11" s="4" t="s">
        <v>26</v>
      </c>
      <c r="E11" s="4" t="s">
        <v>26</v>
      </c>
      <c r="F11" s="4" t="s">
        <v>26</v>
      </c>
      <c r="G11" s="89"/>
    </row>
    <row r="12" spans="1:7" ht="399.75" customHeight="1" x14ac:dyDescent="0.25">
      <c r="A12" s="98" t="s">
        <v>159</v>
      </c>
      <c r="B12" s="17" t="s">
        <v>165</v>
      </c>
      <c r="C12" s="4"/>
      <c r="D12" s="4" t="s">
        <v>26</v>
      </c>
      <c r="E12" s="4" t="s">
        <v>26</v>
      </c>
      <c r="F12" s="4" t="s">
        <v>26</v>
      </c>
      <c r="G12" s="89"/>
    </row>
    <row r="13" spans="1:7" ht="15.75" x14ac:dyDescent="0.25">
      <c r="A13" s="161" t="s">
        <v>30</v>
      </c>
      <c r="B13" s="162"/>
      <c r="C13" s="8" t="s">
        <v>31</v>
      </c>
      <c r="D13" s="15">
        <f>COUNTIF(D8:D12,'Code Lists'!C6)</f>
        <v>0</v>
      </c>
      <c r="E13" s="15">
        <f>COUNTIF(E8:E12,'Code Lists'!C6)</f>
        <v>0</v>
      </c>
      <c r="F13" s="125"/>
      <c r="G13" s="90"/>
    </row>
    <row r="14" spans="1:7" ht="15.75" x14ac:dyDescent="0.25">
      <c r="A14" s="163"/>
      <c r="B14" s="164"/>
      <c r="C14" s="8" t="s">
        <v>32</v>
      </c>
      <c r="D14" s="15">
        <f>COUNTIF(D8:D12,'Code Lists'!C5)</f>
        <v>0</v>
      </c>
      <c r="E14" s="15">
        <f>COUNTIF(E8:E12,'Code Lists'!C5)</f>
        <v>0</v>
      </c>
      <c r="F14" s="125"/>
      <c r="G14" s="90"/>
    </row>
    <row r="15" spans="1:7" ht="15.75" x14ac:dyDescent="0.25">
      <c r="A15" s="232"/>
      <c r="B15" s="195"/>
      <c r="C15" s="8" t="s">
        <v>33</v>
      </c>
      <c r="D15" s="15">
        <f>COUNTIF(D8:D12,'Code Lists'!C4)</f>
        <v>0</v>
      </c>
      <c r="E15" s="15">
        <f>COUNTIF(E8:E12,'Code Lists'!C4)</f>
        <v>0</v>
      </c>
      <c r="F15" s="125"/>
      <c r="G15" s="90"/>
    </row>
    <row r="16" spans="1:7" ht="18" customHeight="1" x14ac:dyDescent="0.25">
      <c r="A16" s="234" t="s">
        <v>9</v>
      </c>
      <c r="B16" s="235"/>
      <c r="C16" s="235"/>
      <c r="D16" s="235"/>
      <c r="E16" s="235"/>
      <c r="F16" s="235"/>
      <c r="G16" s="236"/>
    </row>
    <row r="17" spans="1:7" ht="134.25" customHeight="1" thickBot="1" x14ac:dyDescent="0.3">
      <c r="A17" s="237" t="s">
        <v>164</v>
      </c>
      <c r="B17" s="238"/>
      <c r="C17" s="238"/>
      <c r="D17" s="238"/>
      <c r="E17" s="238"/>
      <c r="F17" s="238"/>
      <c r="G17" s="239"/>
    </row>
    <row r="18" spans="1:7" ht="15.75" thickTop="1" x14ac:dyDescent="0.25"/>
    <row r="19" spans="1:7" x14ac:dyDescent="0.25">
      <c r="A19" t="s">
        <v>31</v>
      </c>
      <c r="B19">
        <f>D13</f>
        <v>0</v>
      </c>
      <c r="C19">
        <f>E13</f>
        <v>0</v>
      </c>
    </row>
    <row r="20" spans="1:7" x14ac:dyDescent="0.25">
      <c r="A20" t="s">
        <v>32</v>
      </c>
      <c r="B20">
        <f t="shared" ref="B20:C21" si="0">D14</f>
        <v>0</v>
      </c>
      <c r="C20">
        <f t="shared" si="0"/>
        <v>0</v>
      </c>
    </row>
    <row r="21" spans="1:7" x14ac:dyDescent="0.25">
      <c r="A21" t="s">
        <v>33</v>
      </c>
      <c r="B21">
        <f t="shared" si="0"/>
        <v>0</v>
      </c>
      <c r="C21">
        <f t="shared" si="0"/>
        <v>0</v>
      </c>
    </row>
  </sheetData>
  <mergeCells count="6">
    <mergeCell ref="A16:G16"/>
    <mergeCell ref="A17:G17"/>
    <mergeCell ref="A2:G2"/>
    <mergeCell ref="A5:G5"/>
    <mergeCell ref="A6:G6"/>
    <mergeCell ref="A13:B15"/>
  </mergeCells>
  <pageMargins left="0.7" right="0.7" top="0.75" bottom="0.75" header="0.3" footer="0.3"/>
  <pageSetup paperSize="9" scale="55" fitToHeight="0" orientation="landscape" verticalDpi="0" r:id="rId1"/>
  <rowBreaks count="1" manualBreakCount="1">
    <brk id="15" max="16383" man="1"/>
  </rowBreaks>
  <extLst>
    <ext xmlns:x14="http://schemas.microsoft.com/office/spreadsheetml/2009/9/main" uri="{78C0D931-6437-407d-A8EE-F0AAD7539E65}">
      <x14:conditionalFormattings>
        <x14:conditionalFormatting xmlns:xm="http://schemas.microsoft.com/office/excel/2006/main">
          <x14:cfRule type="containsText" priority="64" operator="containsText" id="{F55C6840-CAAE-434F-8D46-9B21EFD0B458}">
            <xm:f>NOT(ISERROR(SEARCH('Code Lists'!$C$6,D8)))</xm:f>
            <xm:f>'Code Lists'!$C$6</xm:f>
            <x14:dxf>
              <font>
                <b/>
                <i val="0"/>
                <color theme="0"/>
              </font>
              <fill>
                <patternFill>
                  <bgColor theme="9"/>
                </patternFill>
              </fill>
            </x14:dxf>
          </x14:cfRule>
          <x14:cfRule type="containsText" priority="65" operator="containsText" id="{5A97E5BC-BB9D-457C-9530-F7E42985A2F7}">
            <xm:f>NOT(ISERROR(SEARCH('Code Lists'!$C$5,D8)))</xm:f>
            <xm:f>'Code Lists'!$C$5</xm:f>
            <x14:dxf>
              <font>
                <b/>
                <i val="0"/>
                <color theme="0"/>
              </font>
              <fill>
                <patternFill>
                  <bgColor theme="5"/>
                </patternFill>
              </fill>
            </x14:dxf>
          </x14:cfRule>
          <x14:cfRule type="containsText" priority="66" operator="containsText" id="{CDF20CDF-5BE3-4D1F-8C4A-8C15598E7B71}">
            <xm:f>NOT(ISERROR(SEARCH('Code Lists'!$C$4,D8)))</xm:f>
            <xm:f>'Code Lists'!$C$4</xm:f>
            <x14:dxf>
              <font>
                <b/>
                <i val="0"/>
                <color theme="0"/>
              </font>
              <fill>
                <patternFill>
                  <bgColor rgb="FFC00000"/>
                </patternFill>
              </fill>
            </x14:dxf>
          </x14:cfRule>
          <xm:sqref>D8:E15 F13:F15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'Code Lists'!$C$8:$C$12</xm:f>
          </x14:formula1>
          <xm:sqref>F8:F12</xm:sqref>
        </x14:dataValidation>
        <x14:dataValidation type="list" allowBlank="1" showInputMessage="1" showErrorMessage="1">
          <x14:formula1>
            <xm:f>'Code Lists'!$C$3:$C$6</xm:f>
          </x14:formula1>
          <xm:sqref>D8:E12</xm:sqref>
        </x14:dataValidation>
        <x14:dataValidation type="list" allowBlank="1" showInputMessage="1" showErrorMessage="1">
          <x14:formula1>
            <xm:f>'Code Lists'!$C$9:$C$12</xm:f>
          </x14:formula1>
          <xm:sqref>G13:G15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zoomScale="75" zoomScaleNormal="75" workbookViewId="0">
      <selection activeCell="D47" sqref="D47"/>
    </sheetView>
  </sheetViews>
  <sheetFormatPr defaultRowHeight="15" x14ac:dyDescent="0.25"/>
  <cols>
    <col min="1" max="1" width="33.7109375" customWidth="1"/>
    <col min="2" max="2" width="33.140625" customWidth="1"/>
    <col min="3" max="3" width="31.28515625" customWidth="1"/>
    <col min="4" max="5" width="34.5703125" customWidth="1"/>
    <col min="6" max="6" width="33.7109375" customWidth="1"/>
    <col min="7" max="7" width="36.7109375" customWidth="1"/>
  </cols>
  <sheetData>
    <row r="1" spans="1:8" ht="12.75" customHeight="1" thickBot="1" x14ac:dyDescent="0.3"/>
    <row r="2" spans="1:8" ht="36.75" customHeight="1" thickBot="1" x14ac:dyDescent="0.3">
      <c r="A2" s="319" t="s">
        <v>166</v>
      </c>
      <c r="B2" s="320"/>
      <c r="C2" s="320"/>
      <c r="D2" s="320"/>
      <c r="E2" s="320"/>
      <c r="F2" s="320"/>
      <c r="G2" s="321"/>
    </row>
    <row r="3" spans="1:8" ht="7.5" customHeight="1" thickBot="1" x14ac:dyDescent="0.3"/>
    <row r="4" spans="1:8" ht="15.75" hidden="1" thickBot="1" x14ac:dyDescent="0.3"/>
    <row r="5" spans="1:8" ht="29.25" customHeight="1" thickBot="1" x14ac:dyDescent="0.4">
      <c r="A5" s="204" t="s">
        <v>204</v>
      </c>
      <c r="B5" s="205"/>
      <c r="C5" s="205"/>
      <c r="D5" s="205"/>
      <c r="E5" s="205"/>
      <c r="F5" s="205"/>
      <c r="G5" s="322"/>
    </row>
    <row r="6" spans="1:8" ht="111.75" customHeight="1" thickBot="1" x14ac:dyDescent="0.3">
      <c r="A6" s="323" t="s">
        <v>455</v>
      </c>
      <c r="B6" s="324"/>
      <c r="C6" s="324"/>
      <c r="D6" s="324"/>
      <c r="E6" s="324"/>
      <c r="F6" s="324"/>
      <c r="G6" s="324"/>
      <c r="H6" s="135"/>
    </row>
    <row r="7" spans="1:8" ht="30" x14ac:dyDescent="0.25">
      <c r="A7" s="73" t="s">
        <v>11</v>
      </c>
      <c r="B7" s="74" t="s">
        <v>12</v>
      </c>
      <c r="C7" s="74" t="s">
        <v>19</v>
      </c>
      <c r="D7" s="74" t="s">
        <v>51</v>
      </c>
      <c r="E7" s="74" t="s">
        <v>18</v>
      </c>
      <c r="F7" s="74" t="s">
        <v>0</v>
      </c>
      <c r="G7" s="136" t="s">
        <v>20</v>
      </c>
      <c r="H7" s="135"/>
    </row>
    <row r="8" spans="1:8" ht="345" customHeight="1" x14ac:dyDescent="0.25">
      <c r="A8" s="119" t="s">
        <v>167</v>
      </c>
      <c r="B8" s="17" t="s">
        <v>168</v>
      </c>
      <c r="C8" s="4"/>
      <c r="D8" s="4" t="s">
        <v>26</v>
      </c>
      <c r="E8" s="4" t="s">
        <v>26</v>
      </c>
      <c r="F8" s="4" t="s">
        <v>26</v>
      </c>
      <c r="G8" s="128"/>
      <c r="H8" s="135"/>
    </row>
    <row r="9" spans="1:8" ht="139.5" customHeight="1" x14ac:dyDescent="0.25">
      <c r="A9" s="119" t="s">
        <v>169</v>
      </c>
      <c r="B9" s="17" t="s">
        <v>170</v>
      </c>
      <c r="C9" s="4"/>
      <c r="D9" s="4" t="s">
        <v>26</v>
      </c>
      <c r="E9" s="4" t="s">
        <v>26</v>
      </c>
      <c r="F9" s="4" t="s">
        <v>26</v>
      </c>
      <c r="G9" s="128"/>
      <c r="H9" s="135"/>
    </row>
    <row r="10" spans="1:8" ht="131.25" customHeight="1" x14ac:dyDescent="0.25">
      <c r="A10" s="119" t="s">
        <v>171</v>
      </c>
      <c r="B10" s="17" t="s">
        <v>172</v>
      </c>
      <c r="C10" s="4"/>
      <c r="D10" s="4" t="s">
        <v>26</v>
      </c>
      <c r="E10" s="4" t="s">
        <v>26</v>
      </c>
      <c r="F10" s="4" t="s">
        <v>26</v>
      </c>
      <c r="G10" s="89"/>
    </row>
    <row r="11" spans="1:8" ht="15.75" x14ac:dyDescent="0.25">
      <c r="A11" s="192" t="s">
        <v>30</v>
      </c>
      <c r="B11" s="162"/>
      <c r="C11" s="8" t="s">
        <v>31</v>
      </c>
      <c r="D11" s="15">
        <f>COUNTIF(D8:D10,'Code Lists'!C6)</f>
        <v>0</v>
      </c>
      <c r="E11" s="15">
        <f>COUNTIF(E8:E10,'Code Lists'!C6)</f>
        <v>0</v>
      </c>
      <c r="F11" s="167"/>
      <c r="G11" s="170"/>
      <c r="H11" s="135"/>
    </row>
    <row r="12" spans="1:8" ht="15.75" x14ac:dyDescent="0.25">
      <c r="A12" s="193"/>
      <c r="B12" s="164"/>
      <c r="C12" s="8" t="s">
        <v>32</v>
      </c>
      <c r="D12" s="15">
        <f>COUNTIF(D8:D10,'Code Lists'!C5)</f>
        <v>0</v>
      </c>
      <c r="E12" s="15">
        <f>COUNTIF(E8:E10,'Code Lists'!C5)</f>
        <v>0</v>
      </c>
      <c r="F12" s="168"/>
      <c r="G12" s="171"/>
      <c r="H12" s="135"/>
    </row>
    <row r="13" spans="1:8" ht="16.5" thickBot="1" x14ac:dyDescent="0.3">
      <c r="A13" s="314"/>
      <c r="B13" s="315"/>
      <c r="C13" s="18" t="s">
        <v>33</v>
      </c>
      <c r="D13" s="21">
        <f>COUNTIF(D8:D10,'Code Lists'!C4)</f>
        <v>0</v>
      </c>
      <c r="E13" s="21">
        <f>COUNTIF(E8:E10,'Code Lists'!C4)</f>
        <v>0</v>
      </c>
      <c r="F13" s="316"/>
      <c r="G13" s="317"/>
      <c r="H13" s="135"/>
    </row>
    <row r="14" spans="1:8" ht="15.75" thickBot="1" x14ac:dyDescent="0.3"/>
    <row r="15" spans="1:8" ht="29.25" customHeight="1" thickBot="1" x14ac:dyDescent="0.4">
      <c r="A15" s="204" t="s">
        <v>173</v>
      </c>
      <c r="B15" s="205"/>
      <c r="C15" s="205"/>
      <c r="D15" s="205"/>
      <c r="E15" s="205"/>
      <c r="F15" s="205"/>
      <c r="G15" s="205"/>
      <c r="H15" s="135"/>
    </row>
    <row r="16" spans="1:8" ht="111" customHeight="1" thickBot="1" x14ac:dyDescent="0.3">
      <c r="A16" s="323" t="s">
        <v>174</v>
      </c>
      <c r="B16" s="324"/>
      <c r="C16" s="324"/>
      <c r="D16" s="324"/>
      <c r="E16" s="324"/>
      <c r="F16" s="324"/>
      <c r="G16" s="325"/>
    </row>
    <row r="17" spans="1:8" ht="30" x14ac:dyDescent="0.25">
      <c r="A17" s="73" t="s">
        <v>11</v>
      </c>
      <c r="B17" s="74" t="s">
        <v>12</v>
      </c>
      <c r="C17" s="74" t="s">
        <v>19</v>
      </c>
      <c r="D17" s="74" t="s">
        <v>51</v>
      </c>
      <c r="E17" s="74" t="s">
        <v>18</v>
      </c>
      <c r="F17" s="74" t="s">
        <v>0</v>
      </c>
      <c r="G17" s="136" t="s">
        <v>20</v>
      </c>
      <c r="H17" s="135"/>
    </row>
    <row r="18" spans="1:8" ht="54" customHeight="1" x14ac:dyDescent="0.25">
      <c r="A18" s="119" t="s">
        <v>176</v>
      </c>
      <c r="B18" s="177" t="s">
        <v>175</v>
      </c>
      <c r="C18" s="4"/>
      <c r="D18" s="4" t="s">
        <v>26</v>
      </c>
      <c r="E18" s="4" t="s">
        <v>26</v>
      </c>
      <c r="F18" s="4" t="s">
        <v>26</v>
      </c>
      <c r="G18" s="128"/>
      <c r="H18" s="135"/>
    </row>
    <row r="19" spans="1:8" ht="175.5" customHeight="1" x14ac:dyDescent="0.25">
      <c r="A19" s="119" t="s">
        <v>177</v>
      </c>
      <c r="B19" s="177"/>
      <c r="C19" s="4"/>
      <c r="D19" s="4" t="s">
        <v>26</v>
      </c>
      <c r="E19" s="4" t="s">
        <v>26</v>
      </c>
      <c r="F19" s="4" t="s">
        <v>26</v>
      </c>
      <c r="G19" s="128"/>
      <c r="H19" s="135"/>
    </row>
    <row r="20" spans="1:8" ht="126" customHeight="1" x14ac:dyDescent="0.25">
      <c r="A20" s="119" t="s">
        <v>178</v>
      </c>
      <c r="B20" s="177"/>
      <c r="C20" s="4"/>
      <c r="D20" s="4" t="s">
        <v>26</v>
      </c>
      <c r="E20" s="4" t="s">
        <v>26</v>
      </c>
      <c r="F20" s="4" t="s">
        <v>26</v>
      </c>
      <c r="G20" s="128"/>
      <c r="H20" s="135"/>
    </row>
    <row r="21" spans="1:8" ht="138" customHeight="1" x14ac:dyDescent="0.25">
      <c r="A21" s="119" t="s">
        <v>179</v>
      </c>
      <c r="B21" s="177"/>
      <c r="C21" s="4"/>
      <c r="D21" s="4" t="s">
        <v>26</v>
      </c>
      <c r="E21" s="4" t="s">
        <v>26</v>
      </c>
      <c r="F21" s="4" t="s">
        <v>26</v>
      </c>
      <c r="G21" s="128"/>
      <c r="H21" s="135"/>
    </row>
    <row r="22" spans="1:8" ht="15.75" x14ac:dyDescent="0.25">
      <c r="A22" s="192" t="s">
        <v>30</v>
      </c>
      <c r="B22" s="162"/>
      <c r="C22" s="8" t="s">
        <v>31</v>
      </c>
      <c r="D22" s="15">
        <f>COUNTIF(D18:D21,'Code Lists'!C6)</f>
        <v>0</v>
      </c>
      <c r="E22" s="15">
        <f>COUNTIF(E18:E21,'Code Lists'!C6)</f>
        <v>0</v>
      </c>
      <c r="F22" s="167"/>
      <c r="G22" s="170"/>
    </row>
    <row r="23" spans="1:8" ht="15.75" x14ac:dyDescent="0.25">
      <c r="A23" s="193"/>
      <c r="B23" s="164"/>
      <c r="C23" s="8" t="s">
        <v>32</v>
      </c>
      <c r="D23" s="15">
        <f>COUNTIF(D18:D21,'Code Lists'!C5)</f>
        <v>0</v>
      </c>
      <c r="E23" s="15">
        <f>COUNTIF(E18:E21,'Code Lists'!C5)</f>
        <v>0</v>
      </c>
      <c r="F23" s="168"/>
      <c r="G23" s="171"/>
      <c r="H23" s="135"/>
    </row>
    <row r="24" spans="1:8" ht="15.75" x14ac:dyDescent="0.25">
      <c r="A24" s="194"/>
      <c r="B24" s="195"/>
      <c r="C24" s="8" t="s">
        <v>33</v>
      </c>
      <c r="D24" s="15">
        <f>COUNTIF(D18:D21,'Code Lists'!C4)</f>
        <v>0</v>
      </c>
      <c r="E24" s="15">
        <f>COUNTIF(E18:E21,'Code Lists'!C4)</f>
        <v>0</v>
      </c>
      <c r="F24" s="173"/>
      <c r="G24" s="233"/>
    </row>
    <row r="25" spans="1:8" ht="18" customHeight="1" x14ac:dyDescent="0.25">
      <c r="A25" s="318" t="s">
        <v>9</v>
      </c>
      <c r="B25" s="235"/>
      <c r="C25" s="235"/>
      <c r="D25" s="235"/>
      <c r="E25" s="235"/>
      <c r="F25" s="235"/>
      <c r="G25" s="297"/>
      <c r="H25" s="135"/>
    </row>
    <row r="26" spans="1:8" ht="225" customHeight="1" thickBot="1" x14ac:dyDescent="0.3">
      <c r="A26" s="307" t="s">
        <v>180</v>
      </c>
      <c r="B26" s="308"/>
      <c r="C26" s="308"/>
      <c r="D26" s="308"/>
      <c r="E26" s="308"/>
      <c r="F26" s="308"/>
      <c r="G26" s="309"/>
      <c r="H26" s="135"/>
    </row>
    <row r="28" spans="1:8" ht="15.75" thickBot="1" x14ac:dyDescent="0.3"/>
    <row r="29" spans="1:8" ht="29.25" customHeight="1" x14ac:dyDescent="0.35">
      <c r="A29" s="178" t="s">
        <v>181</v>
      </c>
      <c r="B29" s="179"/>
      <c r="C29" s="179"/>
      <c r="D29" s="179"/>
      <c r="E29" s="179"/>
      <c r="F29" s="179"/>
      <c r="G29" s="179"/>
      <c r="H29" s="135"/>
    </row>
    <row r="30" spans="1:8" ht="120.75" customHeight="1" x14ac:dyDescent="0.25">
      <c r="A30" s="310" t="s">
        <v>182</v>
      </c>
      <c r="B30" s="291"/>
      <c r="C30" s="291"/>
      <c r="D30" s="291"/>
      <c r="E30" s="291"/>
      <c r="F30" s="291"/>
      <c r="G30" s="292"/>
    </row>
    <row r="31" spans="1:8" ht="30" x14ac:dyDescent="0.25">
      <c r="A31" s="6" t="s">
        <v>11</v>
      </c>
      <c r="B31" s="6" t="s">
        <v>12</v>
      </c>
      <c r="C31" s="6" t="s">
        <v>19</v>
      </c>
      <c r="D31" s="6" t="s">
        <v>51</v>
      </c>
      <c r="E31" s="6" t="s">
        <v>18</v>
      </c>
      <c r="F31" s="6" t="s">
        <v>0</v>
      </c>
      <c r="G31" s="85" t="s">
        <v>20</v>
      </c>
    </row>
    <row r="32" spans="1:8" ht="102.75" customHeight="1" x14ac:dyDescent="0.25">
      <c r="A32" s="16" t="s">
        <v>183</v>
      </c>
      <c r="B32" s="311" t="s">
        <v>189</v>
      </c>
      <c r="C32" s="4"/>
      <c r="D32" s="4" t="s">
        <v>26</v>
      </c>
      <c r="E32" s="4" t="s">
        <v>26</v>
      </c>
      <c r="F32" s="4" t="s">
        <v>26</v>
      </c>
      <c r="G32" s="128"/>
      <c r="H32" s="135"/>
    </row>
    <row r="33" spans="1:11" ht="175.5" customHeight="1" x14ac:dyDescent="0.25">
      <c r="A33" s="16" t="s">
        <v>184</v>
      </c>
      <c r="B33" s="312"/>
      <c r="C33" s="14"/>
      <c r="D33" s="4" t="s">
        <v>26</v>
      </c>
      <c r="E33" s="4" t="s">
        <v>26</v>
      </c>
      <c r="F33" s="4" t="s">
        <v>26</v>
      </c>
      <c r="G33" s="89"/>
    </row>
    <row r="34" spans="1:11" ht="126" customHeight="1" x14ac:dyDescent="0.25">
      <c r="A34" s="16" t="s">
        <v>185</v>
      </c>
      <c r="B34" s="311" t="s">
        <v>190</v>
      </c>
      <c r="C34" s="14"/>
      <c r="D34" s="4" t="s">
        <v>26</v>
      </c>
      <c r="E34" s="4" t="s">
        <v>26</v>
      </c>
      <c r="F34" s="4"/>
      <c r="G34" s="89"/>
    </row>
    <row r="35" spans="1:11" ht="126" customHeight="1" x14ac:dyDescent="0.25">
      <c r="A35" s="16" t="s">
        <v>187</v>
      </c>
      <c r="B35" s="313"/>
      <c r="C35" s="14"/>
      <c r="D35" s="4" t="s">
        <v>26</v>
      </c>
      <c r="E35" s="4" t="s">
        <v>26</v>
      </c>
      <c r="F35" s="4"/>
      <c r="G35" s="89"/>
    </row>
    <row r="36" spans="1:11" ht="126" customHeight="1" x14ac:dyDescent="0.25">
      <c r="A36" s="16" t="s">
        <v>188</v>
      </c>
      <c r="B36" s="27" t="s">
        <v>191</v>
      </c>
      <c r="C36" s="14"/>
      <c r="D36" s="4" t="s">
        <v>26</v>
      </c>
      <c r="E36" s="4" t="s">
        <v>26</v>
      </c>
      <c r="F36" s="4"/>
      <c r="G36" s="128"/>
      <c r="H36" s="135"/>
    </row>
    <row r="37" spans="1:11" ht="176.25" customHeight="1" x14ac:dyDescent="0.25">
      <c r="A37" s="16" t="s">
        <v>186</v>
      </c>
      <c r="B37" s="25" t="s">
        <v>192</v>
      </c>
      <c r="C37" s="14"/>
      <c r="D37" s="4" t="s">
        <v>26</v>
      </c>
      <c r="E37" s="4" t="s">
        <v>26</v>
      </c>
      <c r="F37" s="4"/>
      <c r="G37" s="89"/>
    </row>
    <row r="38" spans="1:11" ht="15.75" x14ac:dyDescent="0.25">
      <c r="A38" s="192" t="s">
        <v>30</v>
      </c>
      <c r="B38" s="162"/>
      <c r="C38" s="8" t="s">
        <v>31</v>
      </c>
      <c r="D38" s="15">
        <f>COUNTIF(D32:D37,'Code Lists'!C6)</f>
        <v>0</v>
      </c>
      <c r="E38" s="15">
        <f>COUNTIF(E32:E37,'Code Lists'!C6)</f>
        <v>0</v>
      </c>
      <c r="F38" s="167"/>
      <c r="G38" s="170"/>
    </row>
    <row r="39" spans="1:11" ht="15.75" x14ac:dyDescent="0.25">
      <c r="A39" s="193"/>
      <c r="B39" s="164"/>
      <c r="C39" s="8" t="s">
        <v>32</v>
      </c>
      <c r="D39" s="15">
        <f>COUNTIF(D32:D37,'Code Lists'!C5)</f>
        <v>0</v>
      </c>
      <c r="E39" s="15">
        <f>COUNTIF(E32:E37,'Code Lists'!C5)</f>
        <v>0</v>
      </c>
      <c r="F39" s="168"/>
      <c r="G39" s="171"/>
      <c r="H39" s="135"/>
    </row>
    <row r="40" spans="1:11" ht="16.5" thickBot="1" x14ac:dyDescent="0.3">
      <c r="A40" s="314"/>
      <c r="B40" s="315"/>
      <c r="C40" s="18" t="s">
        <v>33</v>
      </c>
      <c r="D40" s="21">
        <f>COUNTIF(D32:D37,'Code Lists'!C4)</f>
        <v>0</v>
      </c>
      <c r="E40" s="21">
        <f>COUNTIF(E32:E37,'Code Lists'!C4)</f>
        <v>0</v>
      </c>
      <c r="F40" s="316"/>
      <c r="G40" s="317"/>
      <c r="H40" s="135"/>
      <c r="K40" s="39"/>
    </row>
    <row r="41" spans="1:11" ht="15.75" thickBot="1" x14ac:dyDescent="0.3"/>
    <row r="42" spans="1:11" ht="29.25" customHeight="1" x14ac:dyDescent="0.35">
      <c r="A42" s="178" t="s">
        <v>193</v>
      </c>
      <c r="B42" s="179"/>
      <c r="C42" s="179"/>
      <c r="D42" s="179"/>
      <c r="E42" s="179"/>
      <c r="F42" s="179"/>
      <c r="G42" s="179"/>
      <c r="H42" s="135"/>
    </row>
    <row r="43" spans="1:11" ht="174.75" customHeight="1" x14ac:dyDescent="0.25">
      <c r="A43" s="305" t="s">
        <v>456</v>
      </c>
      <c r="B43" s="306"/>
      <c r="C43" s="306"/>
      <c r="D43" s="306"/>
      <c r="E43" s="306"/>
      <c r="F43" s="306"/>
      <c r="G43" s="306"/>
      <c r="H43" s="135"/>
    </row>
    <row r="44" spans="1:11" ht="30" x14ac:dyDescent="0.25">
      <c r="A44" s="6" t="s">
        <v>11</v>
      </c>
      <c r="B44" s="6" t="s">
        <v>12</v>
      </c>
      <c r="C44" s="6" t="s">
        <v>19</v>
      </c>
      <c r="D44" s="6" t="s">
        <v>51</v>
      </c>
      <c r="E44" s="6" t="s">
        <v>18</v>
      </c>
      <c r="F44" s="6" t="s">
        <v>0</v>
      </c>
      <c r="G44" s="85" t="s">
        <v>20</v>
      </c>
    </row>
    <row r="45" spans="1:11" ht="89.25" customHeight="1" x14ac:dyDescent="0.25">
      <c r="A45" s="16" t="s">
        <v>199</v>
      </c>
      <c r="B45" s="17" t="s">
        <v>198</v>
      </c>
      <c r="C45" s="4"/>
      <c r="D45" s="4" t="s">
        <v>26</v>
      </c>
      <c r="E45" s="4" t="s">
        <v>26</v>
      </c>
      <c r="F45" s="4" t="s">
        <v>26</v>
      </c>
      <c r="G45" s="128"/>
      <c r="H45" s="135"/>
    </row>
    <row r="46" spans="1:11" ht="101.25" customHeight="1" x14ac:dyDescent="0.25">
      <c r="A46" s="16" t="s">
        <v>194</v>
      </c>
      <c r="B46" s="17" t="s">
        <v>197</v>
      </c>
      <c r="C46" s="14"/>
      <c r="D46" s="4" t="s">
        <v>26</v>
      </c>
      <c r="E46" s="4" t="s">
        <v>26</v>
      </c>
      <c r="F46" s="4" t="s">
        <v>26</v>
      </c>
      <c r="G46" s="89"/>
    </row>
    <row r="47" spans="1:11" ht="159" customHeight="1" x14ac:dyDescent="0.25">
      <c r="A47" s="28" t="s">
        <v>195</v>
      </c>
      <c r="B47" s="26" t="s">
        <v>196</v>
      </c>
      <c r="C47" s="14"/>
      <c r="D47" s="4" t="s">
        <v>26</v>
      </c>
      <c r="E47" s="4" t="s">
        <v>26</v>
      </c>
      <c r="F47" s="4" t="s">
        <v>26</v>
      </c>
      <c r="G47" s="89"/>
    </row>
    <row r="48" spans="1:11" ht="15.75" x14ac:dyDescent="0.25">
      <c r="A48" s="192" t="s">
        <v>30</v>
      </c>
      <c r="B48" s="162"/>
      <c r="C48" s="8" t="s">
        <v>31</v>
      </c>
      <c r="D48" s="15">
        <f>COUNTIF(D45:D47,'Code Lists'!C6)</f>
        <v>0</v>
      </c>
      <c r="E48" s="15">
        <f>COUNTIF(E45:E47,'Code Lists'!C6)</f>
        <v>0</v>
      </c>
      <c r="F48" s="167"/>
      <c r="G48" s="170"/>
      <c r="H48" s="135"/>
    </row>
    <row r="49" spans="1:8" ht="15.75" x14ac:dyDescent="0.25">
      <c r="A49" s="193"/>
      <c r="B49" s="164"/>
      <c r="C49" s="8" t="s">
        <v>32</v>
      </c>
      <c r="D49" s="15">
        <f>COUNTIF(D45:E47,'Code Lists'!C5)</f>
        <v>0</v>
      </c>
      <c r="E49" s="15">
        <f>COUNTIF(E45:E47,'Code Lists'!C5)</f>
        <v>0</v>
      </c>
      <c r="F49" s="168"/>
      <c r="G49" s="171"/>
      <c r="H49" s="135"/>
    </row>
    <row r="50" spans="1:8" ht="16.5" thickBot="1" x14ac:dyDescent="0.3">
      <c r="A50" s="304"/>
      <c r="B50" s="166"/>
      <c r="C50" s="91" t="s">
        <v>33</v>
      </c>
      <c r="D50" s="126">
        <f>COUNTIF(D45:D47,'Code Lists'!C4)</f>
        <v>0</v>
      </c>
      <c r="E50" s="126">
        <f>COUNTIF(E45:E47,'Code Lists'!C4)</f>
        <v>0</v>
      </c>
      <c r="F50" s="169"/>
      <c r="G50" s="172"/>
    </row>
    <row r="51" spans="1:8" ht="15.75" thickTop="1" x14ac:dyDescent="0.25">
      <c r="D51" s="137"/>
      <c r="E51" s="137"/>
      <c r="F51" s="137"/>
      <c r="G51" s="137"/>
    </row>
    <row r="53" spans="1:8" x14ac:dyDescent="0.25">
      <c r="A53" t="s">
        <v>31</v>
      </c>
      <c r="B53">
        <f t="shared" ref="B53:C55" si="0">D22+D38+D48+D11</f>
        <v>0</v>
      </c>
      <c r="C53">
        <f t="shared" si="0"/>
        <v>0</v>
      </c>
    </row>
    <row r="54" spans="1:8" x14ac:dyDescent="0.25">
      <c r="A54" t="s">
        <v>32</v>
      </c>
      <c r="B54">
        <f t="shared" si="0"/>
        <v>0</v>
      </c>
      <c r="C54">
        <f t="shared" si="0"/>
        <v>0</v>
      </c>
    </row>
    <row r="55" spans="1:8" x14ac:dyDescent="0.25">
      <c r="A55" t="s">
        <v>33</v>
      </c>
      <c r="B55">
        <f t="shared" si="0"/>
        <v>0</v>
      </c>
      <c r="C55">
        <f t="shared" si="0"/>
        <v>0</v>
      </c>
    </row>
  </sheetData>
  <mergeCells count="26">
    <mergeCell ref="A38:B40"/>
    <mergeCell ref="F38:F40"/>
    <mergeCell ref="G38:G40"/>
    <mergeCell ref="A25:G25"/>
    <mergeCell ref="A2:G2"/>
    <mergeCell ref="A5:G5"/>
    <mergeCell ref="A6:G6"/>
    <mergeCell ref="A15:G15"/>
    <mergeCell ref="A16:G16"/>
    <mergeCell ref="B18:B21"/>
    <mergeCell ref="F11:F13"/>
    <mergeCell ref="G11:G13"/>
    <mergeCell ref="A11:B13"/>
    <mergeCell ref="F22:F24"/>
    <mergeCell ref="G22:G24"/>
    <mergeCell ref="A22:B24"/>
    <mergeCell ref="A26:G26"/>
    <mergeCell ref="A29:G29"/>
    <mergeCell ref="A30:G30"/>
    <mergeCell ref="B32:B33"/>
    <mergeCell ref="B34:B35"/>
    <mergeCell ref="A48:B50"/>
    <mergeCell ref="F48:F50"/>
    <mergeCell ref="G48:G50"/>
    <mergeCell ref="A42:G42"/>
    <mergeCell ref="A43:G43"/>
  </mergeCells>
  <dataValidations count="4">
    <dataValidation type="list" allowBlank="1" showInputMessage="1" showErrorMessage="1" sqref="G38">
      <formula1>$C$10:$C$13</formula1>
    </dataValidation>
    <dataValidation type="list" allowBlank="1" showInputMessage="1" showErrorMessage="1" sqref="G11">
      <formula1>$C$10:$C$13</formula1>
    </dataValidation>
    <dataValidation type="list" allowBlank="1" showInputMessage="1" showErrorMessage="1" sqref="G22">
      <formula1>$C$10:$C$13</formula1>
    </dataValidation>
    <dataValidation type="list" allowBlank="1" showInputMessage="1" showErrorMessage="1" sqref="G48">
      <formula1>$C$10:$C$13</formula1>
    </dataValidation>
  </dataValidations>
  <pageMargins left="0" right="0" top="0" bottom="0" header="0" footer="0"/>
  <pageSetup paperSize="9" scale="60" fitToHeight="0" orientation="landscape" verticalDpi="0" r:id="rId1"/>
  <rowBreaks count="4" manualBreakCount="4">
    <brk id="8" max="16383" man="1"/>
    <brk id="13" max="16383" man="1"/>
    <brk id="24" max="16383" man="1"/>
    <brk id="40" max="16383" man="1"/>
  </rowBreaks>
  <extLst>
    <ext xmlns:x14="http://schemas.microsoft.com/office/spreadsheetml/2009/9/main" uri="{78C0D931-6437-407d-A8EE-F0AAD7539E65}">
      <x14:conditionalFormattings>
        <x14:conditionalFormatting xmlns:xm="http://schemas.microsoft.com/office/excel/2006/main">
          <x14:cfRule type="containsText" priority="67" operator="containsText" id="{D6281246-4E77-47B1-A740-003376008461}">
            <xm:f>NOT(ISERROR(SEARCH('Code Lists'!$C$6,D8)))</xm:f>
            <xm:f>'Code Lists'!$C$6</xm:f>
            <x14:dxf>
              <font>
                <b/>
                <i val="0"/>
                <color theme="0"/>
              </font>
              <fill>
                <patternFill>
                  <bgColor theme="9"/>
                </patternFill>
              </fill>
            </x14:dxf>
          </x14:cfRule>
          <x14:cfRule type="containsText" priority="68" operator="containsText" id="{DF42BDD3-5A03-402E-9AE6-8A2AB0C95535}">
            <xm:f>NOT(ISERROR(SEARCH('Code Lists'!$C$5,D8)))</xm:f>
            <xm:f>'Code Lists'!$C$5</xm:f>
            <x14:dxf>
              <font>
                <b/>
                <i val="0"/>
                <color theme="0"/>
              </font>
              <fill>
                <patternFill>
                  <bgColor theme="5"/>
                </patternFill>
              </fill>
            </x14:dxf>
          </x14:cfRule>
          <x14:cfRule type="containsText" priority="69" operator="containsText" id="{2E6ED772-D567-4155-B841-F260ECB346DC}">
            <xm:f>NOT(ISERROR(SEARCH('Code Lists'!$C$4,D8)))</xm:f>
            <xm:f>'Code Lists'!$C$4</xm:f>
            <x14:dxf>
              <font>
                <b/>
                <i val="0"/>
                <color theme="0"/>
              </font>
              <fill>
                <patternFill>
                  <bgColor rgb="FFC00000"/>
                </patternFill>
              </fill>
            </x14:dxf>
          </x14:cfRule>
          <xm:sqref>D8:E13 D18:E24 D32:E40 D45:E50 F11 F22 F38 F48</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'Code Lists'!$C$3:$C$6</xm:f>
          </x14:formula1>
          <xm:sqref>D8:E10</xm:sqref>
        </x14:dataValidation>
        <x14:dataValidation type="list" allowBlank="1" showInputMessage="1" showErrorMessage="1">
          <x14:formula1>
            <xm:f>'Code Lists'!$C$3:$C$6</xm:f>
          </x14:formula1>
          <xm:sqref>D32:E37</xm:sqref>
        </x14:dataValidation>
        <x14:dataValidation type="list" allowBlank="1" showInputMessage="1" showErrorMessage="1">
          <x14:formula1>
            <xm:f>'Code Lists'!$C$3:$C$6</xm:f>
          </x14:formula1>
          <xm:sqref>D45:E47</xm:sqref>
        </x14:dataValidation>
        <x14:dataValidation type="list" allowBlank="1" showInputMessage="1" showErrorMessage="1">
          <x14:formula1>
            <xm:f>'Code Lists'!$C$8:$C$12</xm:f>
          </x14:formula1>
          <xm:sqref>F18:F21</xm:sqref>
        </x14:dataValidation>
        <x14:dataValidation type="list" allowBlank="1" showInputMessage="1" showErrorMessage="1">
          <x14:formula1>
            <xm:f>'Code Lists'!$C$8:$C$12</xm:f>
          </x14:formula1>
          <xm:sqref>F32:F37</xm:sqref>
        </x14:dataValidation>
        <x14:dataValidation type="list" allowBlank="1" showInputMessage="1" showErrorMessage="1">
          <x14:formula1>
            <xm:f>'Code Lists'!$C$8:$C$12</xm:f>
          </x14:formula1>
          <xm:sqref>F45:F47</xm:sqref>
        </x14:dataValidation>
        <x14:dataValidation type="list" allowBlank="1" showInputMessage="1" showErrorMessage="1">
          <x14:formula1>
            <xm:f>'Code Lists'!$C$3:$C$6</xm:f>
          </x14:formula1>
          <xm:sqref>D18:E21</xm:sqref>
        </x14:dataValidation>
        <x14:dataValidation type="list" allowBlank="1" showInputMessage="1" showErrorMessage="1">
          <x14:formula1>
            <xm:f>'Code Lists'!$C$8:$C$12</xm:f>
          </x14:formula1>
          <xm:sqref>F8:F10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3"/>
  <sheetViews>
    <sheetView topLeftCell="A8" workbookViewId="0">
      <selection activeCell="C8" sqref="C8"/>
    </sheetView>
  </sheetViews>
  <sheetFormatPr defaultRowHeight="15" x14ac:dyDescent="0.25"/>
  <cols>
    <col min="1" max="1" width="45.85546875" bestFit="1" customWidth="1"/>
    <col min="2" max="2" width="12.7109375" customWidth="1"/>
    <col min="257" max="257" width="45.85546875" bestFit="1" customWidth="1"/>
    <col min="513" max="513" width="45.85546875" bestFit="1" customWidth="1"/>
    <col min="769" max="769" width="45.85546875" bestFit="1" customWidth="1"/>
    <col min="1025" max="1025" width="45.85546875" bestFit="1" customWidth="1"/>
    <col min="1281" max="1281" width="45.85546875" bestFit="1" customWidth="1"/>
    <col min="1537" max="1537" width="45.85546875" bestFit="1" customWidth="1"/>
    <col min="1793" max="1793" width="45.85546875" bestFit="1" customWidth="1"/>
    <col min="2049" max="2049" width="45.85546875" bestFit="1" customWidth="1"/>
    <col min="2305" max="2305" width="45.85546875" bestFit="1" customWidth="1"/>
    <col min="2561" max="2561" width="45.85546875" bestFit="1" customWidth="1"/>
    <col min="2817" max="2817" width="45.85546875" bestFit="1" customWidth="1"/>
    <col min="3073" max="3073" width="45.85546875" bestFit="1" customWidth="1"/>
    <col min="3329" max="3329" width="45.85546875" bestFit="1" customWidth="1"/>
    <col min="3585" max="3585" width="45.85546875" bestFit="1" customWidth="1"/>
    <col min="3841" max="3841" width="45.85546875" bestFit="1" customWidth="1"/>
    <col min="4097" max="4097" width="45.85546875" bestFit="1" customWidth="1"/>
    <col min="4353" max="4353" width="45.85546875" bestFit="1" customWidth="1"/>
    <col min="4609" max="4609" width="45.85546875" bestFit="1" customWidth="1"/>
    <col min="4865" max="4865" width="45.85546875" bestFit="1" customWidth="1"/>
    <col min="5121" max="5121" width="45.85546875" bestFit="1" customWidth="1"/>
    <col min="5377" max="5377" width="45.85546875" bestFit="1" customWidth="1"/>
    <col min="5633" max="5633" width="45.85546875" bestFit="1" customWidth="1"/>
    <col min="5889" max="5889" width="45.85546875" bestFit="1" customWidth="1"/>
    <col min="6145" max="6145" width="45.85546875" bestFit="1" customWidth="1"/>
    <col min="6401" max="6401" width="45.85546875" bestFit="1" customWidth="1"/>
    <col min="6657" max="6657" width="45.85546875" bestFit="1" customWidth="1"/>
    <col min="6913" max="6913" width="45.85546875" bestFit="1" customWidth="1"/>
    <col min="7169" max="7169" width="45.85546875" bestFit="1" customWidth="1"/>
    <col min="7425" max="7425" width="45.85546875" bestFit="1" customWidth="1"/>
    <col min="7681" max="7681" width="45.85546875" bestFit="1" customWidth="1"/>
    <col min="7937" max="7937" width="45.85546875" bestFit="1" customWidth="1"/>
    <col min="8193" max="8193" width="45.85546875" bestFit="1" customWidth="1"/>
    <col min="8449" max="8449" width="45.85546875" bestFit="1" customWidth="1"/>
    <col min="8705" max="8705" width="45.85546875" bestFit="1" customWidth="1"/>
    <col min="8961" max="8961" width="45.85546875" bestFit="1" customWidth="1"/>
    <col min="9217" max="9217" width="45.85546875" bestFit="1" customWidth="1"/>
    <col min="9473" max="9473" width="45.85546875" bestFit="1" customWidth="1"/>
    <col min="9729" max="9729" width="45.85546875" bestFit="1" customWidth="1"/>
    <col min="9985" max="9985" width="45.85546875" bestFit="1" customWidth="1"/>
    <col min="10241" max="10241" width="45.85546875" bestFit="1" customWidth="1"/>
    <col min="10497" max="10497" width="45.85546875" bestFit="1" customWidth="1"/>
    <col min="10753" max="10753" width="45.85546875" bestFit="1" customWidth="1"/>
    <col min="11009" max="11009" width="45.85546875" bestFit="1" customWidth="1"/>
    <col min="11265" max="11265" width="45.85546875" bestFit="1" customWidth="1"/>
    <col min="11521" max="11521" width="45.85546875" bestFit="1" customWidth="1"/>
    <col min="11777" max="11777" width="45.85546875" bestFit="1" customWidth="1"/>
    <col min="12033" max="12033" width="45.85546875" bestFit="1" customWidth="1"/>
    <col min="12289" max="12289" width="45.85546875" bestFit="1" customWidth="1"/>
    <col min="12545" max="12545" width="45.85546875" bestFit="1" customWidth="1"/>
    <col min="12801" max="12801" width="45.85546875" bestFit="1" customWidth="1"/>
    <col min="13057" max="13057" width="45.85546875" bestFit="1" customWidth="1"/>
    <col min="13313" max="13313" width="45.85546875" bestFit="1" customWidth="1"/>
    <col min="13569" max="13569" width="45.85546875" bestFit="1" customWidth="1"/>
    <col min="13825" max="13825" width="45.85546875" bestFit="1" customWidth="1"/>
    <col min="14081" max="14081" width="45.85546875" bestFit="1" customWidth="1"/>
    <col min="14337" max="14337" width="45.85546875" bestFit="1" customWidth="1"/>
    <col min="14593" max="14593" width="45.85546875" bestFit="1" customWidth="1"/>
    <col min="14849" max="14849" width="45.85546875" bestFit="1" customWidth="1"/>
    <col min="15105" max="15105" width="45.85546875" bestFit="1" customWidth="1"/>
    <col min="15361" max="15361" width="45.85546875" bestFit="1" customWidth="1"/>
    <col min="15617" max="15617" width="45.85546875" bestFit="1" customWidth="1"/>
    <col min="15873" max="15873" width="45.85546875" bestFit="1" customWidth="1"/>
    <col min="16129" max="16129" width="45.85546875" bestFit="1" customWidth="1"/>
  </cols>
  <sheetData>
    <row r="1" spans="1:3" x14ac:dyDescent="0.25">
      <c r="A1" s="37" t="s">
        <v>460</v>
      </c>
      <c r="C1" t="s">
        <v>22</v>
      </c>
    </row>
    <row r="2" spans="1:3" x14ac:dyDescent="0.25">
      <c r="A2" s="37"/>
    </row>
    <row r="3" spans="1:3" x14ac:dyDescent="0.25">
      <c r="A3" t="s">
        <v>215</v>
      </c>
      <c r="C3" t="s">
        <v>26</v>
      </c>
    </row>
    <row r="4" spans="1:3" x14ac:dyDescent="0.25">
      <c r="A4" t="s">
        <v>216</v>
      </c>
      <c r="C4" t="s">
        <v>25</v>
      </c>
    </row>
    <row r="5" spans="1:3" x14ac:dyDescent="0.25">
      <c r="A5" t="s">
        <v>217</v>
      </c>
      <c r="C5" t="s">
        <v>23</v>
      </c>
    </row>
    <row r="6" spans="1:3" x14ac:dyDescent="0.25">
      <c r="A6" t="s">
        <v>218</v>
      </c>
      <c r="C6" t="s">
        <v>24</v>
      </c>
    </row>
    <row r="7" spans="1:3" x14ac:dyDescent="0.25">
      <c r="A7" t="s">
        <v>219</v>
      </c>
    </row>
    <row r="8" spans="1:3" x14ac:dyDescent="0.25">
      <c r="A8" t="s">
        <v>220</v>
      </c>
      <c r="C8" t="s">
        <v>26</v>
      </c>
    </row>
    <row r="9" spans="1:3" x14ac:dyDescent="0.25">
      <c r="A9" t="s">
        <v>221</v>
      </c>
      <c r="C9" t="s">
        <v>27</v>
      </c>
    </row>
    <row r="10" spans="1:3" x14ac:dyDescent="0.25">
      <c r="A10" t="s">
        <v>222</v>
      </c>
      <c r="C10" t="s">
        <v>1</v>
      </c>
    </row>
    <row r="11" spans="1:3" x14ac:dyDescent="0.25">
      <c r="A11" t="s">
        <v>223</v>
      </c>
      <c r="C11" t="s">
        <v>29</v>
      </c>
    </row>
    <row r="12" spans="1:3" x14ac:dyDescent="0.25">
      <c r="A12" t="s">
        <v>224</v>
      </c>
      <c r="C12" t="s">
        <v>28</v>
      </c>
    </row>
    <row r="13" spans="1:3" x14ac:dyDescent="0.25">
      <c r="A13" t="s">
        <v>225</v>
      </c>
    </row>
    <row r="14" spans="1:3" x14ac:dyDescent="0.25">
      <c r="A14" t="s">
        <v>226</v>
      </c>
    </row>
    <row r="15" spans="1:3" x14ac:dyDescent="0.25">
      <c r="A15" t="s">
        <v>227</v>
      </c>
    </row>
    <row r="16" spans="1:3" x14ac:dyDescent="0.25">
      <c r="A16" t="s">
        <v>228</v>
      </c>
    </row>
    <row r="17" spans="1:1" x14ac:dyDescent="0.25">
      <c r="A17" t="s">
        <v>229</v>
      </c>
    </row>
    <row r="18" spans="1:1" x14ac:dyDescent="0.25">
      <c r="A18" t="s">
        <v>230</v>
      </c>
    </row>
    <row r="19" spans="1:1" x14ac:dyDescent="0.25">
      <c r="A19" t="s">
        <v>231</v>
      </c>
    </row>
    <row r="20" spans="1:1" x14ac:dyDescent="0.25">
      <c r="A20" t="s">
        <v>232</v>
      </c>
    </row>
    <row r="21" spans="1:1" x14ac:dyDescent="0.25">
      <c r="A21" t="s">
        <v>233</v>
      </c>
    </row>
    <row r="22" spans="1:1" x14ac:dyDescent="0.25">
      <c r="A22" t="s">
        <v>234</v>
      </c>
    </row>
    <row r="23" spans="1:1" x14ac:dyDescent="0.25">
      <c r="A23" t="s">
        <v>235</v>
      </c>
    </row>
    <row r="24" spans="1:1" x14ac:dyDescent="0.25">
      <c r="A24" t="s">
        <v>236</v>
      </c>
    </row>
    <row r="25" spans="1:1" x14ac:dyDescent="0.25">
      <c r="A25" t="s">
        <v>237</v>
      </c>
    </row>
    <row r="26" spans="1:1" x14ac:dyDescent="0.25">
      <c r="A26" t="s">
        <v>238</v>
      </c>
    </row>
    <row r="27" spans="1:1" x14ac:dyDescent="0.25">
      <c r="A27" t="s">
        <v>239</v>
      </c>
    </row>
    <row r="28" spans="1:1" x14ac:dyDescent="0.25">
      <c r="A28" t="s">
        <v>240</v>
      </c>
    </row>
    <row r="29" spans="1:1" x14ac:dyDescent="0.25">
      <c r="A29" t="s">
        <v>241</v>
      </c>
    </row>
    <row r="30" spans="1:1" x14ac:dyDescent="0.25">
      <c r="A30" t="s">
        <v>242</v>
      </c>
    </row>
    <row r="31" spans="1:1" x14ac:dyDescent="0.25">
      <c r="A31" t="s">
        <v>243</v>
      </c>
    </row>
    <row r="32" spans="1:1" x14ac:dyDescent="0.25">
      <c r="A32" t="s">
        <v>244</v>
      </c>
    </row>
    <row r="33" spans="1:1" x14ac:dyDescent="0.25">
      <c r="A33" t="s">
        <v>245</v>
      </c>
    </row>
    <row r="34" spans="1:1" x14ac:dyDescent="0.25">
      <c r="A34" t="s">
        <v>246</v>
      </c>
    </row>
    <row r="35" spans="1:1" x14ac:dyDescent="0.25">
      <c r="A35" t="s">
        <v>247</v>
      </c>
    </row>
    <row r="36" spans="1:1" x14ac:dyDescent="0.25">
      <c r="A36" t="s">
        <v>248</v>
      </c>
    </row>
    <row r="37" spans="1:1" x14ac:dyDescent="0.25">
      <c r="A37" t="s">
        <v>249</v>
      </c>
    </row>
    <row r="38" spans="1:1" x14ac:dyDescent="0.25">
      <c r="A38" t="s">
        <v>250</v>
      </c>
    </row>
    <row r="39" spans="1:1" x14ac:dyDescent="0.25">
      <c r="A39" t="s">
        <v>251</v>
      </c>
    </row>
    <row r="40" spans="1:1" x14ac:dyDescent="0.25">
      <c r="A40" t="s">
        <v>252</v>
      </c>
    </row>
    <row r="41" spans="1:1" x14ac:dyDescent="0.25">
      <c r="A41" t="s">
        <v>253</v>
      </c>
    </row>
    <row r="42" spans="1:1" x14ac:dyDescent="0.25">
      <c r="A42" t="s">
        <v>254</v>
      </c>
    </row>
    <row r="43" spans="1:1" x14ac:dyDescent="0.25">
      <c r="A43" t="s">
        <v>255</v>
      </c>
    </row>
    <row r="44" spans="1:1" x14ac:dyDescent="0.25">
      <c r="A44" t="s">
        <v>256</v>
      </c>
    </row>
    <row r="45" spans="1:1" x14ac:dyDescent="0.25">
      <c r="A45" t="s">
        <v>257</v>
      </c>
    </row>
    <row r="46" spans="1:1" x14ac:dyDescent="0.25">
      <c r="A46" t="s">
        <v>258</v>
      </c>
    </row>
    <row r="47" spans="1:1" x14ac:dyDescent="0.25">
      <c r="A47" t="s">
        <v>259</v>
      </c>
    </row>
    <row r="48" spans="1:1" x14ac:dyDescent="0.25">
      <c r="A48" t="s">
        <v>260</v>
      </c>
    </row>
    <row r="49" spans="1:1" x14ac:dyDescent="0.25">
      <c r="A49" t="s">
        <v>261</v>
      </c>
    </row>
    <row r="50" spans="1:1" x14ac:dyDescent="0.25">
      <c r="A50" t="s">
        <v>262</v>
      </c>
    </row>
    <row r="51" spans="1:1" x14ac:dyDescent="0.25">
      <c r="A51" t="s">
        <v>263</v>
      </c>
    </row>
    <row r="52" spans="1:1" x14ac:dyDescent="0.25">
      <c r="A52" t="s">
        <v>264</v>
      </c>
    </row>
    <row r="53" spans="1:1" x14ac:dyDescent="0.25">
      <c r="A53" t="s">
        <v>265</v>
      </c>
    </row>
    <row r="54" spans="1:1" x14ac:dyDescent="0.25">
      <c r="A54" t="s">
        <v>266</v>
      </c>
    </row>
    <row r="55" spans="1:1" x14ac:dyDescent="0.25">
      <c r="A55" t="s">
        <v>267</v>
      </c>
    </row>
    <row r="56" spans="1:1" x14ac:dyDescent="0.25">
      <c r="A56" t="s">
        <v>268</v>
      </c>
    </row>
    <row r="57" spans="1:1" x14ac:dyDescent="0.25">
      <c r="A57" t="s">
        <v>269</v>
      </c>
    </row>
    <row r="58" spans="1:1" x14ac:dyDescent="0.25">
      <c r="A58" t="s">
        <v>270</v>
      </c>
    </row>
    <row r="59" spans="1:1" x14ac:dyDescent="0.25">
      <c r="A59" t="s">
        <v>271</v>
      </c>
    </row>
    <row r="60" spans="1:1" x14ac:dyDescent="0.25">
      <c r="A60" t="s">
        <v>272</v>
      </c>
    </row>
    <row r="61" spans="1:1" x14ac:dyDescent="0.25">
      <c r="A61" t="s">
        <v>273</v>
      </c>
    </row>
    <row r="62" spans="1:1" x14ac:dyDescent="0.25">
      <c r="A62" t="s">
        <v>274</v>
      </c>
    </row>
    <row r="63" spans="1:1" x14ac:dyDescent="0.25">
      <c r="A63" t="s">
        <v>275</v>
      </c>
    </row>
    <row r="64" spans="1:1" x14ac:dyDescent="0.25">
      <c r="A64" t="s">
        <v>276</v>
      </c>
    </row>
    <row r="65" spans="1:1" x14ac:dyDescent="0.25">
      <c r="A65" t="s">
        <v>277</v>
      </c>
    </row>
    <row r="66" spans="1:1" x14ac:dyDescent="0.25">
      <c r="A66" t="s">
        <v>278</v>
      </c>
    </row>
    <row r="67" spans="1:1" x14ac:dyDescent="0.25">
      <c r="A67" t="s">
        <v>279</v>
      </c>
    </row>
    <row r="68" spans="1:1" x14ac:dyDescent="0.25">
      <c r="A68" t="s">
        <v>280</v>
      </c>
    </row>
    <row r="69" spans="1:1" x14ac:dyDescent="0.25">
      <c r="A69" t="s">
        <v>281</v>
      </c>
    </row>
    <row r="70" spans="1:1" x14ac:dyDescent="0.25">
      <c r="A70" t="s">
        <v>282</v>
      </c>
    </row>
    <row r="71" spans="1:1" x14ac:dyDescent="0.25">
      <c r="A71" t="s">
        <v>283</v>
      </c>
    </row>
    <row r="72" spans="1:1" x14ac:dyDescent="0.25">
      <c r="A72" t="s">
        <v>284</v>
      </c>
    </row>
    <row r="73" spans="1:1" x14ac:dyDescent="0.25">
      <c r="A73" t="s">
        <v>285</v>
      </c>
    </row>
    <row r="74" spans="1:1" x14ac:dyDescent="0.25">
      <c r="A74" t="s">
        <v>286</v>
      </c>
    </row>
    <row r="75" spans="1:1" x14ac:dyDescent="0.25">
      <c r="A75" t="s">
        <v>287</v>
      </c>
    </row>
    <row r="76" spans="1:1" x14ac:dyDescent="0.25">
      <c r="A76" t="s">
        <v>288</v>
      </c>
    </row>
    <row r="77" spans="1:1" x14ac:dyDescent="0.25">
      <c r="A77" t="s">
        <v>289</v>
      </c>
    </row>
    <row r="78" spans="1:1" x14ac:dyDescent="0.25">
      <c r="A78" t="s">
        <v>290</v>
      </c>
    </row>
    <row r="79" spans="1:1" x14ac:dyDescent="0.25">
      <c r="A79" t="s">
        <v>291</v>
      </c>
    </row>
    <row r="80" spans="1:1" x14ac:dyDescent="0.25">
      <c r="A80" t="s">
        <v>292</v>
      </c>
    </row>
    <row r="81" spans="1:1" x14ac:dyDescent="0.25">
      <c r="A81" t="s">
        <v>293</v>
      </c>
    </row>
    <row r="82" spans="1:1" x14ac:dyDescent="0.25">
      <c r="A82" t="s">
        <v>294</v>
      </c>
    </row>
    <row r="83" spans="1:1" x14ac:dyDescent="0.25">
      <c r="A83" t="s">
        <v>295</v>
      </c>
    </row>
    <row r="84" spans="1:1" x14ac:dyDescent="0.25">
      <c r="A84" t="s">
        <v>296</v>
      </c>
    </row>
    <row r="85" spans="1:1" x14ac:dyDescent="0.25">
      <c r="A85" t="s">
        <v>297</v>
      </c>
    </row>
    <row r="86" spans="1:1" x14ac:dyDescent="0.25">
      <c r="A86" t="s">
        <v>298</v>
      </c>
    </row>
    <row r="87" spans="1:1" x14ac:dyDescent="0.25">
      <c r="A87" t="s">
        <v>299</v>
      </c>
    </row>
    <row r="88" spans="1:1" x14ac:dyDescent="0.25">
      <c r="A88" t="s">
        <v>300</v>
      </c>
    </row>
    <row r="89" spans="1:1" x14ac:dyDescent="0.25">
      <c r="A89" t="s">
        <v>301</v>
      </c>
    </row>
    <row r="90" spans="1:1" x14ac:dyDescent="0.25">
      <c r="A90" t="s">
        <v>302</v>
      </c>
    </row>
    <row r="91" spans="1:1" x14ac:dyDescent="0.25">
      <c r="A91" t="s">
        <v>303</v>
      </c>
    </row>
    <row r="92" spans="1:1" x14ac:dyDescent="0.25">
      <c r="A92" t="s">
        <v>304</v>
      </c>
    </row>
    <row r="93" spans="1:1" x14ac:dyDescent="0.25">
      <c r="A93" t="s">
        <v>305</v>
      </c>
    </row>
    <row r="94" spans="1:1" x14ac:dyDescent="0.25">
      <c r="A94" t="s">
        <v>306</v>
      </c>
    </row>
    <row r="95" spans="1:1" x14ac:dyDescent="0.25">
      <c r="A95" t="s">
        <v>307</v>
      </c>
    </row>
    <row r="96" spans="1:1" x14ac:dyDescent="0.25">
      <c r="A96" t="s">
        <v>308</v>
      </c>
    </row>
    <row r="97" spans="1:1" x14ac:dyDescent="0.25">
      <c r="A97" t="s">
        <v>309</v>
      </c>
    </row>
    <row r="98" spans="1:1" x14ac:dyDescent="0.25">
      <c r="A98" t="s">
        <v>310</v>
      </c>
    </row>
    <row r="99" spans="1:1" x14ac:dyDescent="0.25">
      <c r="A99" t="s">
        <v>311</v>
      </c>
    </row>
    <row r="100" spans="1:1" x14ac:dyDescent="0.25">
      <c r="A100" t="s">
        <v>312</v>
      </c>
    </row>
    <row r="101" spans="1:1" x14ac:dyDescent="0.25">
      <c r="A101" t="s">
        <v>313</v>
      </c>
    </row>
    <row r="102" spans="1:1" x14ac:dyDescent="0.25">
      <c r="A102" t="s">
        <v>314</v>
      </c>
    </row>
    <row r="103" spans="1:1" x14ac:dyDescent="0.25">
      <c r="A103" t="s">
        <v>315</v>
      </c>
    </row>
    <row r="104" spans="1:1" x14ac:dyDescent="0.25">
      <c r="A104" t="s">
        <v>316</v>
      </c>
    </row>
    <row r="105" spans="1:1" x14ac:dyDescent="0.25">
      <c r="A105" t="s">
        <v>317</v>
      </c>
    </row>
    <row r="106" spans="1:1" x14ac:dyDescent="0.25">
      <c r="A106" t="s">
        <v>318</v>
      </c>
    </row>
    <row r="107" spans="1:1" x14ac:dyDescent="0.25">
      <c r="A107" t="s">
        <v>319</v>
      </c>
    </row>
    <row r="108" spans="1:1" x14ac:dyDescent="0.25">
      <c r="A108" t="s">
        <v>320</v>
      </c>
    </row>
    <row r="109" spans="1:1" x14ac:dyDescent="0.25">
      <c r="A109" t="s">
        <v>321</v>
      </c>
    </row>
    <row r="110" spans="1:1" x14ac:dyDescent="0.25">
      <c r="A110" t="s">
        <v>322</v>
      </c>
    </row>
    <row r="111" spans="1:1" x14ac:dyDescent="0.25">
      <c r="A111" t="s">
        <v>323</v>
      </c>
    </row>
    <row r="112" spans="1:1" x14ac:dyDescent="0.25">
      <c r="A112" t="s">
        <v>324</v>
      </c>
    </row>
    <row r="113" spans="1:1" x14ac:dyDescent="0.25">
      <c r="A113" t="s">
        <v>325</v>
      </c>
    </row>
    <row r="114" spans="1:1" x14ac:dyDescent="0.25">
      <c r="A114" t="s">
        <v>326</v>
      </c>
    </row>
    <row r="115" spans="1:1" x14ac:dyDescent="0.25">
      <c r="A115" t="s">
        <v>327</v>
      </c>
    </row>
    <row r="116" spans="1:1" x14ac:dyDescent="0.25">
      <c r="A116" t="s">
        <v>328</v>
      </c>
    </row>
    <row r="117" spans="1:1" x14ac:dyDescent="0.25">
      <c r="A117" t="s">
        <v>329</v>
      </c>
    </row>
    <row r="118" spans="1:1" x14ac:dyDescent="0.25">
      <c r="A118" t="s">
        <v>330</v>
      </c>
    </row>
    <row r="119" spans="1:1" x14ac:dyDescent="0.25">
      <c r="A119" t="s">
        <v>331</v>
      </c>
    </row>
    <row r="120" spans="1:1" x14ac:dyDescent="0.25">
      <c r="A120" t="s">
        <v>332</v>
      </c>
    </row>
    <row r="121" spans="1:1" x14ac:dyDescent="0.25">
      <c r="A121" t="s">
        <v>333</v>
      </c>
    </row>
    <row r="122" spans="1:1" x14ac:dyDescent="0.25">
      <c r="A122" t="s">
        <v>334</v>
      </c>
    </row>
    <row r="123" spans="1:1" x14ac:dyDescent="0.25">
      <c r="A123" t="s">
        <v>335</v>
      </c>
    </row>
    <row r="124" spans="1:1" x14ac:dyDescent="0.25">
      <c r="A124" t="s">
        <v>336</v>
      </c>
    </row>
    <row r="125" spans="1:1" x14ac:dyDescent="0.25">
      <c r="A125" t="s">
        <v>337</v>
      </c>
    </row>
    <row r="126" spans="1:1" x14ac:dyDescent="0.25">
      <c r="A126" t="s">
        <v>338</v>
      </c>
    </row>
    <row r="127" spans="1:1" x14ac:dyDescent="0.25">
      <c r="A127" t="s">
        <v>339</v>
      </c>
    </row>
    <row r="128" spans="1:1" x14ac:dyDescent="0.25">
      <c r="A128" t="s">
        <v>340</v>
      </c>
    </row>
    <row r="129" spans="1:1" x14ac:dyDescent="0.25">
      <c r="A129" t="s">
        <v>341</v>
      </c>
    </row>
    <row r="130" spans="1:1" x14ac:dyDescent="0.25">
      <c r="A130" t="s">
        <v>342</v>
      </c>
    </row>
    <row r="131" spans="1:1" x14ac:dyDescent="0.25">
      <c r="A131" t="s">
        <v>343</v>
      </c>
    </row>
    <row r="132" spans="1:1" x14ac:dyDescent="0.25">
      <c r="A132" t="s">
        <v>344</v>
      </c>
    </row>
    <row r="133" spans="1:1" x14ac:dyDescent="0.25">
      <c r="A133" t="s">
        <v>345</v>
      </c>
    </row>
    <row r="134" spans="1:1" x14ac:dyDescent="0.25">
      <c r="A134" t="s">
        <v>346</v>
      </c>
    </row>
    <row r="135" spans="1:1" x14ac:dyDescent="0.25">
      <c r="A135" t="s">
        <v>347</v>
      </c>
    </row>
    <row r="136" spans="1:1" x14ac:dyDescent="0.25">
      <c r="A136" t="s">
        <v>348</v>
      </c>
    </row>
    <row r="137" spans="1:1" x14ac:dyDescent="0.25">
      <c r="A137" t="s">
        <v>349</v>
      </c>
    </row>
    <row r="138" spans="1:1" x14ac:dyDescent="0.25">
      <c r="A138" t="s">
        <v>350</v>
      </c>
    </row>
    <row r="139" spans="1:1" x14ac:dyDescent="0.25">
      <c r="A139" t="s">
        <v>351</v>
      </c>
    </row>
    <row r="140" spans="1:1" x14ac:dyDescent="0.25">
      <c r="A140" t="s">
        <v>352</v>
      </c>
    </row>
    <row r="141" spans="1:1" x14ac:dyDescent="0.25">
      <c r="A141" t="s">
        <v>353</v>
      </c>
    </row>
    <row r="142" spans="1:1" x14ac:dyDescent="0.25">
      <c r="A142" t="s">
        <v>354</v>
      </c>
    </row>
    <row r="143" spans="1:1" x14ac:dyDescent="0.25">
      <c r="A143" t="s">
        <v>355</v>
      </c>
    </row>
    <row r="144" spans="1:1" x14ac:dyDescent="0.25">
      <c r="A144" t="s">
        <v>356</v>
      </c>
    </row>
    <row r="145" spans="1:1" x14ac:dyDescent="0.25">
      <c r="A145" t="s">
        <v>357</v>
      </c>
    </row>
    <row r="146" spans="1:1" x14ac:dyDescent="0.25">
      <c r="A146" t="s">
        <v>358</v>
      </c>
    </row>
    <row r="147" spans="1:1" x14ac:dyDescent="0.25">
      <c r="A147" t="s">
        <v>359</v>
      </c>
    </row>
    <row r="148" spans="1:1" x14ac:dyDescent="0.25">
      <c r="A148" t="s">
        <v>360</v>
      </c>
    </row>
    <row r="149" spans="1:1" x14ac:dyDescent="0.25">
      <c r="A149" t="s">
        <v>361</v>
      </c>
    </row>
    <row r="150" spans="1:1" x14ac:dyDescent="0.25">
      <c r="A150" t="s">
        <v>362</v>
      </c>
    </row>
    <row r="151" spans="1:1" x14ac:dyDescent="0.25">
      <c r="A151" t="s">
        <v>363</v>
      </c>
    </row>
    <row r="152" spans="1:1" x14ac:dyDescent="0.25">
      <c r="A152" t="s">
        <v>364</v>
      </c>
    </row>
    <row r="153" spans="1:1" x14ac:dyDescent="0.25">
      <c r="A153" t="s">
        <v>365</v>
      </c>
    </row>
    <row r="154" spans="1:1" x14ac:dyDescent="0.25">
      <c r="A154" t="s">
        <v>366</v>
      </c>
    </row>
    <row r="155" spans="1:1" x14ac:dyDescent="0.25">
      <c r="A155" t="s">
        <v>367</v>
      </c>
    </row>
    <row r="156" spans="1:1" x14ac:dyDescent="0.25">
      <c r="A156" t="s">
        <v>368</v>
      </c>
    </row>
    <row r="157" spans="1:1" x14ac:dyDescent="0.25">
      <c r="A157" t="s">
        <v>369</v>
      </c>
    </row>
    <row r="158" spans="1:1" x14ac:dyDescent="0.25">
      <c r="A158" t="s">
        <v>370</v>
      </c>
    </row>
    <row r="159" spans="1:1" x14ac:dyDescent="0.25">
      <c r="A159" t="s">
        <v>371</v>
      </c>
    </row>
    <row r="160" spans="1:1" x14ac:dyDescent="0.25">
      <c r="A160" t="s">
        <v>372</v>
      </c>
    </row>
    <row r="161" spans="1:1" x14ac:dyDescent="0.25">
      <c r="A161" t="s">
        <v>373</v>
      </c>
    </row>
    <row r="162" spans="1:1" x14ac:dyDescent="0.25">
      <c r="A162" t="s">
        <v>374</v>
      </c>
    </row>
    <row r="163" spans="1:1" x14ac:dyDescent="0.25">
      <c r="A163" t="s">
        <v>375</v>
      </c>
    </row>
    <row r="164" spans="1:1" x14ac:dyDescent="0.25">
      <c r="A164" t="s">
        <v>376</v>
      </c>
    </row>
    <row r="165" spans="1:1" x14ac:dyDescent="0.25">
      <c r="A165" t="s">
        <v>377</v>
      </c>
    </row>
    <row r="166" spans="1:1" x14ac:dyDescent="0.25">
      <c r="A166" t="s">
        <v>378</v>
      </c>
    </row>
    <row r="167" spans="1:1" x14ac:dyDescent="0.25">
      <c r="A167" t="s">
        <v>379</v>
      </c>
    </row>
    <row r="168" spans="1:1" x14ac:dyDescent="0.25">
      <c r="A168" t="s">
        <v>380</v>
      </c>
    </row>
    <row r="169" spans="1:1" x14ac:dyDescent="0.25">
      <c r="A169" t="s">
        <v>381</v>
      </c>
    </row>
    <row r="170" spans="1:1" x14ac:dyDescent="0.25">
      <c r="A170" t="s">
        <v>382</v>
      </c>
    </row>
    <row r="171" spans="1:1" x14ac:dyDescent="0.25">
      <c r="A171" t="s">
        <v>383</v>
      </c>
    </row>
    <row r="172" spans="1:1" x14ac:dyDescent="0.25">
      <c r="A172" t="s">
        <v>384</v>
      </c>
    </row>
    <row r="173" spans="1:1" x14ac:dyDescent="0.25">
      <c r="A173" t="s">
        <v>385</v>
      </c>
    </row>
    <row r="174" spans="1:1" x14ac:dyDescent="0.25">
      <c r="A174" t="s">
        <v>386</v>
      </c>
    </row>
    <row r="175" spans="1:1" x14ac:dyDescent="0.25">
      <c r="A175" t="s">
        <v>387</v>
      </c>
    </row>
    <row r="176" spans="1:1" x14ac:dyDescent="0.25">
      <c r="A176" t="s">
        <v>388</v>
      </c>
    </row>
    <row r="177" spans="1:1" x14ac:dyDescent="0.25">
      <c r="A177" t="s">
        <v>389</v>
      </c>
    </row>
    <row r="178" spans="1:1" x14ac:dyDescent="0.25">
      <c r="A178" t="s">
        <v>390</v>
      </c>
    </row>
    <row r="179" spans="1:1" x14ac:dyDescent="0.25">
      <c r="A179" t="s">
        <v>391</v>
      </c>
    </row>
    <row r="180" spans="1:1" x14ac:dyDescent="0.25">
      <c r="A180" t="s">
        <v>392</v>
      </c>
    </row>
    <row r="181" spans="1:1" x14ac:dyDescent="0.25">
      <c r="A181" t="s">
        <v>393</v>
      </c>
    </row>
    <row r="182" spans="1:1" x14ac:dyDescent="0.25">
      <c r="A182" t="s">
        <v>394</v>
      </c>
    </row>
    <row r="183" spans="1:1" x14ac:dyDescent="0.25">
      <c r="A183" t="s">
        <v>395</v>
      </c>
    </row>
    <row r="184" spans="1:1" x14ac:dyDescent="0.25">
      <c r="A184" t="s">
        <v>396</v>
      </c>
    </row>
    <row r="185" spans="1:1" x14ac:dyDescent="0.25">
      <c r="A185" t="s">
        <v>397</v>
      </c>
    </row>
    <row r="186" spans="1:1" x14ac:dyDescent="0.25">
      <c r="A186" t="s">
        <v>398</v>
      </c>
    </row>
    <row r="187" spans="1:1" x14ac:dyDescent="0.25">
      <c r="A187" t="s">
        <v>399</v>
      </c>
    </row>
    <row r="188" spans="1:1" x14ac:dyDescent="0.25">
      <c r="A188" t="s">
        <v>400</v>
      </c>
    </row>
    <row r="189" spans="1:1" x14ac:dyDescent="0.25">
      <c r="A189" t="s">
        <v>401</v>
      </c>
    </row>
    <row r="190" spans="1:1" x14ac:dyDescent="0.25">
      <c r="A190" t="s">
        <v>402</v>
      </c>
    </row>
    <row r="191" spans="1:1" x14ac:dyDescent="0.25">
      <c r="A191" t="s">
        <v>403</v>
      </c>
    </row>
    <row r="192" spans="1:1" x14ac:dyDescent="0.25">
      <c r="A192" t="s">
        <v>404</v>
      </c>
    </row>
    <row r="193" spans="1:1" x14ac:dyDescent="0.25">
      <c r="A193" t="s">
        <v>405</v>
      </c>
    </row>
    <row r="194" spans="1:1" x14ac:dyDescent="0.25">
      <c r="A194" t="s">
        <v>406</v>
      </c>
    </row>
    <row r="195" spans="1:1" x14ac:dyDescent="0.25">
      <c r="A195" t="s">
        <v>407</v>
      </c>
    </row>
    <row r="196" spans="1:1" x14ac:dyDescent="0.25">
      <c r="A196" t="s">
        <v>408</v>
      </c>
    </row>
    <row r="197" spans="1:1" x14ac:dyDescent="0.25">
      <c r="A197" t="s">
        <v>409</v>
      </c>
    </row>
    <row r="198" spans="1:1" x14ac:dyDescent="0.25">
      <c r="A198" t="s">
        <v>410</v>
      </c>
    </row>
    <row r="199" spans="1:1" x14ac:dyDescent="0.25">
      <c r="A199" t="s">
        <v>411</v>
      </c>
    </row>
    <row r="200" spans="1:1" x14ac:dyDescent="0.25">
      <c r="A200" t="s">
        <v>412</v>
      </c>
    </row>
    <row r="201" spans="1:1" x14ac:dyDescent="0.25">
      <c r="A201" t="s">
        <v>413</v>
      </c>
    </row>
    <row r="202" spans="1:1" x14ac:dyDescent="0.25">
      <c r="A202" t="s">
        <v>414</v>
      </c>
    </row>
    <row r="203" spans="1:1" x14ac:dyDescent="0.25">
      <c r="A203" t="s">
        <v>415</v>
      </c>
    </row>
    <row r="204" spans="1:1" x14ac:dyDescent="0.25">
      <c r="A204" t="s">
        <v>416</v>
      </c>
    </row>
    <row r="205" spans="1:1" x14ac:dyDescent="0.25">
      <c r="A205" t="s">
        <v>417</v>
      </c>
    </row>
    <row r="206" spans="1:1" x14ac:dyDescent="0.25">
      <c r="A206" t="s">
        <v>418</v>
      </c>
    </row>
    <row r="207" spans="1:1" x14ac:dyDescent="0.25">
      <c r="A207" t="s">
        <v>419</v>
      </c>
    </row>
    <row r="208" spans="1:1" x14ac:dyDescent="0.25">
      <c r="A208" t="s">
        <v>420</v>
      </c>
    </row>
    <row r="209" spans="1:1" x14ac:dyDescent="0.25">
      <c r="A209" t="s">
        <v>421</v>
      </c>
    </row>
    <row r="210" spans="1:1" x14ac:dyDescent="0.25">
      <c r="A210" t="s">
        <v>422</v>
      </c>
    </row>
    <row r="211" spans="1:1" x14ac:dyDescent="0.25">
      <c r="A211" t="s">
        <v>423</v>
      </c>
    </row>
    <row r="212" spans="1:1" x14ac:dyDescent="0.25">
      <c r="A212" t="s">
        <v>424</v>
      </c>
    </row>
    <row r="213" spans="1:1" x14ac:dyDescent="0.25">
      <c r="A213" t="s">
        <v>425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Information</vt:lpstr>
      <vt:lpstr>Summary</vt:lpstr>
      <vt:lpstr>1. Leadership</vt:lpstr>
      <vt:lpstr>2. Joint Arrangements</vt:lpstr>
      <vt:lpstr>3. Commissioning</vt:lpstr>
      <vt:lpstr>4. EHC Plan</vt:lpstr>
      <vt:lpstr>5. Engagement </vt:lpstr>
      <vt:lpstr>6. Monitoring &amp; Redress</vt:lpstr>
      <vt:lpstr>Code Lists</vt:lpstr>
      <vt:lpstr>Information!Print_Area</vt:lpstr>
    </vt:vector>
  </TitlesOfParts>
  <Company>NEL CSU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Sutcliffe, James</dc:creator>
  <cp:lastModifiedBy>Anna Gardiner</cp:lastModifiedBy>
  <cp:lastPrinted>2016-03-23T19:41:57Z</cp:lastPrinted>
  <dcterms:created xsi:type="dcterms:W3CDTF">2015-12-01T11:19:42Z</dcterms:created>
  <dcterms:modified xsi:type="dcterms:W3CDTF">2016-05-18T11:49:29Z</dcterms:modified>
</cp:coreProperties>
</file>