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H:\CDC\Health\completed projects\DBOT archive\DBOT Joint Working 21 22\B3.3.3a Data Regional Working Group\Dashboard and resources\Version 6\"/>
    </mc:Choice>
  </mc:AlternateContent>
  <xr:revisionPtr revIDLastSave="0" documentId="8_{A4DC1376-1770-4BC4-98E1-1041906227CF}" xr6:coauthVersionLast="36" xr6:coauthVersionMax="36" xr10:uidLastSave="{00000000-0000-0000-0000-000000000000}"/>
  <bookViews>
    <workbookView xWindow="-110" yWindow="-110" windowWidth="16110" windowHeight="5190" xr2:uid="{0DD6E7AB-3AFA-435F-9DFD-6260EC598CCB}"/>
  </bookViews>
  <sheets>
    <sheet name="Dataset" sheetId="1" r:id="rId1"/>
    <sheet name="How to use" sheetId="4" r:id="rId2"/>
    <sheet name="Conditions" sheetId="3" r:id="rId3"/>
  </sheets>
  <definedNames>
    <definedName name="_xlnm._FilterDatabase" localSheetId="0" hidden="1">Dataset!$D$1:$T$50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 l="1"/>
  <c r="C28" i="1"/>
  <c r="C29" i="1"/>
  <c r="C30" i="1"/>
  <c r="C31" i="1"/>
  <c r="C32" i="1"/>
  <c r="C33" i="1"/>
  <c r="C34" i="1"/>
  <c r="C35" i="1"/>
  <c r="C36" i="1"/>
  <c r="C37" i="1"/>
  <c r="C38" i="1"/>
  <c r="C39" i="1"/>
  <c r="C40" i="1"/>
  <c r="C41" i="1"/>
  <c r="C42" i="1"/>
  <c r="C43" i="1"/>
  <c r="C44" i="1"/>
  <c r="C45" i="1"/>
  <c r="C46" i="1"/>
  <c r="C47" i="1"/>
  <c r="C48" i="1"/>
  <c r="C49" i="1"/>
  <c r="C26" i="1"/>
  <c r="B27" i="1"/>
  <c r="B28" i="1"/>
  <c r="B29" i="1"/>
  <c r="B30" i="1"/>
  <c r="B31" i="1"/>
  <c r="B32" i="1"/>
  <c r="B33" i="1"/>
  <c r="B34" i="1"/>
  <c r="B35" i="1"/>
  <c r="B36" i="1"/>
  <c r="B37" i="1"/>
  <c r="B38" i="1"/>
  <c r="B39" i="1"/>
  <c r="B40" i="1"/>
  <c r="B41" i="1"/>
  <c r="B42" i="1"/>
  <c r="B43" i="1"/>
  <c r="B44" i="1"/>
  <c r="B45" i="1"/>
  <c r="B46" i="1"/>
  <c r="B47" i="1"/>
  <c r="B48" i="1"/>
  <c r="B49" i="1"/>
  <c r="B26" i="1"/>
  <c r="A27" i="1"/>
  <c r="A28" i="1"/>
  <c r="A29" i="1"/>
  <c r="A30" i="1"/>
  <c r="A31" i="1"/>
  <c r="A32" i="1"/>
  <c r="A33" i="1"/>
  <c r="A34" i="1"/>
  <c r="A35" i="1"/>
  <c r="A36" i="1"/>
  <c r="A37" i="1"/>
  <c r="A38" i="1"/>
  <c r="A39" i="1"/>
  <c r="A40" i="1"/>
  <c r="A41" i="1"/>
  <c r="A42" i="1"/>
  <c r="A43" i="1"/>
  <c r="A44" i="1"/>
  <c r="A45" i="1"/>
  <c r="A46" i="1"/>
  <c r="A47" i="1"/>
  <c r="A48" i="1"/>
  <c r="A49" i="1"/>
  <c r="A26" i="1"/>
  <c r="B3" i="1"/>
  <c r="B4" i="1"/>
  <c r="B5" i="1"/>
  <c r="B6" i="1"/>
  <c r="B7" i="1"/>
  <c r="B8" i="1"/>
  <c r="B9" i="1"/>
  <c r="B10" i="1"/>
  <c r="B11" i="1"/>
  <c r="B12" i="1"/>
  <c r="B13" i="1"/>
  <c r="B14" i="1"/>
  <c r="B15" i="1"/>
  <c r="B16" i="1"/>
  <c r="B17" i="1"/>
  <c r="B18" i="1"/>
  <c r="B19" i="1"/>
  <c r="B20" i="1"/>
  <c r="B21" i="1"/>
  <c r="B22" i="1"/>
  <c r="B23" i="1"/>
  <c r="B24" i="1"/>
  <c r="B25" i="1"/>
  <c r="B2" i="1"/>
  <c r="A3" i="1"/>
  <c r="A4" i="1"/>
  <c r="A5" i="1"/>
  <c r="A6" i="1"/>
  <c r="A7" i="1"/>
  <c r="A8" i="1"/>
  <c r="A9" i="1"/>
  <c r="A10" i="1"/>
  <c r="A11" i="1"/>
  <c r="A12" i="1"/>
  <c r="A13" i="1"/>
  <c r="A14" i="1"/>
  <c r="A15" i="1"/>
  <c r="A16" i="1"/>
  <c r="A17" i="1"/>
  <c r="A18" i="1"/>
  <c r="A19" i="1"/>
  <c r="A20" i="1"/>
  <c r="A21" i="1"/>
  <c r="A22" i="1"/>
  <c r="A23" i="1"/>
  <c r="A24" i="1"/>
  <c r="A25" i="1"/>
  <c r="A2" i="1"/>
  <c r="T25" i="1" l="1"/>
  <c r="T24" i="1"/>
  <c r="T46" i="1"/>
  <c r="T39" i="1"/>
  <c r="T31" i="1"/>
  <c r="T34" i="1"/>
  <c r="T36" i="1"/>
  <c r="T30" i="1"/>
  <c r="T35" i="1"/>
  <c r="T47" i="1"/>
  <c r="T37" i="1"/>
  <c r="T43" i="1"/>
  <c r="T42" i="1"/>
  <c r="T27" i="1"/>
  <c r="T26" i="1"/>
  <c r="T40" i="1"/>
  <c r="S27" i="1"/>
  <c r="S43" i="1"/>
  <c r="S40" i="1"/>
  <c r="S32" i="1"/>
  <c r="T16" i="1"/>
  <c r="S13" i="1"/>
  <c r="S48" i="1"/>
  <c r="S24" i="1"/>
  <c r="S8" i="1"/>
  <c r="S35" i="1"/>
  <c r="T19" i="1"/>
  <c r="S3" i="1"/>
  <c r="S39" i="1"/>
  <c r="S23" i="1"/>
  <c r="T15" i="1"/>
  <c r="S38" i="1"/>
  <c r="S30" i="1"/>
  <c r="S22" i="1"/>
  <c r="S14" i="1"/>
  <c r="S6" i="1"/>
  <c r="S47" i="1"/>
  <c r="S31" i="1"/>
  <c r="S7" i="1"/>
  <c r="S46" i="1"/>
  <c r="T11" i="1"/>
  <c r="S42" i="1"/>
  <c r="S26" i="1"/>
  <c r="S18" i="1"/>
  <c r="T2" i="1"/>
  <c r="S34" i="1"/>
  <c r="T10" i="1"/>
  <c r="S49" i="1"/>
  <c r="S41" i="1"/>
  <c r="S33" i="1"/>
  <c r="S25" i="1"/>
  <c r="S17" i="1"/>
  <c r="S9" i="1"/>
  <c r="S29" i="1"/>
  <c r="S5" i="1"/>
  <c r="S44" i="1"/>
  <c r="S28" i="1"/>
  <c r="T12" i="1"/>
  <c r="S19" i="1"/>
  <c r="S11" i="1"/>
  <c r="S10" i="1"/>
  <c r="T7" i="1"/>
  <c r="S16" i="1"/>
  <c r="T18" i="1"/>
  <c r="T6" i="1"/>
  <c r="S37" i="1"/>
  <c r="T13" i="1"/>
  <c r="S12" i="1"/>
  <c r="S2" i="1"/>
  <c r="S15" i="1"/>
  <c r="T3" i="1"/>
  <c r="S45" i="1"/>
  <c r="S21" i="1"/>
  <c r="S36" i="1"/>
  <c r="S20" i="1"/>
  <c r="S4" i="1"/>
</calcChain>
</file>

<file path=xl/sharedStrings.xml><?xml version="1.0" encoding="utf-8"?>
<sst xmlns="http://schemas.openxmlformats.org/spreadsheetml/2006/main" count="243" uniqueCount="78">
  <si>
    <t>Outcome statement</t>
  </si>
  <si>
    <t>Indicator</t>
  </si>
  <si>
    <t>My voice is heard</t>
  </si>
  <si>
    <t xml:space="preserve">CYP and families receiving feedback on how their views have been used </t>
  </si>
  <si>
    <t>Young people with SEND who are not in education, employment or training</t>
  </si>
  <si>
    <t>I am able to learn</t>
  </si>
  <si>
    <t>CYP with SEND who have been excluded from school</t>
  </si>
  <si>
    <t>CYP with SEND on a reduced timetable</t>
  </si>
  <si>
    <t>School days missed by CYP with SEND missing school due to their health</t>
  </si>
  <si>
    <t>CYP with SEND attending A&amp;E because of poor mental health, including self-harm presentations</t>
  </si>
  <si>
    <t>I am healthy</t>
  </si>
  <si>
    <t>CYP with SEND who are a healthy weight</t>
  </si>
  <si>
    <t>YP aged 14-25 on the LD register with an up to date (annual) health check</t>
  </si>
  <si>
    <t>CYP with SEND meeting the PHE Physical Activity Level</t>
  </si>
  <si>
    <t xml:space="preserve">I am happy </t>
  </si>
  <si>
    <t>CYP with SEND reporting an improvement in their anxiety levels after accessing mental health support</t>
  </si>
  <si>
    <t>CYP with SEND missing school because of anxiety</t>
  </si>
  <si>
    <t>I feel supported</t>
  </si>
  <si>
    <t>CYP who give a high rating to the support they have received</t>
  </si>
  <si>
    <t>Parent carers who stated that they know who to contact to get the support they need for their child</t>
  </si>
  <si>
    <t>CYP with SEND accessing short break activities</t>
  </si>
  <si>
    <t>I am safe</t>
  </si>
  <si>
    <t>Parent Carers who agree that the professionals who care for their child safely meet their health needs</t>
  </si>
  <si>
    <t>CYP with SEND who reported bullying to education staff who say the that the bullying has now stopped</t>
  </si>
  <si>
    <t>MASH referrals for CYP with SEND</t>
  </si>
  <si>
    <t>CYP who are CiN/CP/CSE/CCE</t>
  </si>
  <si>
    <t>Local Authority</t>
  </si>
  <si>
    <t>Gender</t>
  </si>
  <si>
    <t>EHCP/SEN Flag</t>
  </si>
  <si>
    <t>Count</t>
  </si>
  <si>
    <t>Year</t>
  </si>
  <si>
    <t>Ethnic group</t>
  </si>
  <si>
    <t>Aged band</t>
  </si>
  <si>
    <t># or %</t>
  </si>
  <si>
    <t>%</t>
  </si>
  <si>
    <t>#</t>
  </si>
  <si>
    <t>I am happy</t>
  </si>
  <si>
    <t>I am in control of my life</t>
  </si>
  <si>
    <t>Young people with SEND (16-25) undertaking a supported internship or apprenticeship</t>
  </si>
  <si>
    <t>Young people with SEND (18-25) in employment</t>
  </si>
  <si>
    <t>Total cohort</t>
  </si>
  <si>
    <t>Female</t>
  </si>
  <si>
    <t>Male</t>
  </si>
  <si>
    <t>Gender non-conforming / other</t>
  </si>
  <si>
    <t>Age band</t>
  </si>
  <si>
    <t>EHC Plan</t>
  </si>
  <si>
    <t>SEN Support</t>
  </si>
  <si>
    <t>Unsure</t>
  </si>
  <si>
    <t>White</t>
  </si>
  <si>
    <t>Mixed or Multiple ethnic group</t>
  </si>
  <si>
    <t>Asian or Asian British</t>
  </si>
  <si>
    <t>Black, African, Caribbean or Black British</t>
  </si>
  <si>
    <t>Other ethnic group</t>
  </si>
  <si>
    <t>Target %</t>
  </si>
  <si>
    <t>Indicator Status</t>
  </si>
  <si>
    <t>Total</t>
  </si>
  <si>
    <t>Demographic Split</t>
  </si>
  <si>
    <t>Status</t>
  </si>
  <si>
    <t>Placeholder - Total</t>
  </si>
  <si>
    <t>Placeholder -  Demographic Split</t>
  </si>
  <si>
    <t>DATA ENTRY INVALID</t>
  </si>
  <si>
    <t>A) Under age 5</t>
  </si>
  <si>
    <t>B) Aged 5-10</t>
  </si>
  <si>
    <t>C) Aged 11-15</t>
  </si>
  <si>
    <t>D) Aged 16-19</t>
  </si>
  <si>
    <t>E) Aged 20-25</t>
  </si>
  <si>
    <t>Unique-ID</t>
  </si>
  <si>
    <t>Unique-ID Previous Year</t>
  </si>
  <si>
    <t>Previous Year - Count</t>
  </si>
  <si>
    <t>EHC plans reviewed by the child and their parent carer or the young person</t>
  </si>
  <si>
    <t>CYP meeting their outcomes in EHC plans</t>
  </si>
  <si>
    <t>Year type</t>
  </si>
  <si>
    <t>Unique-ID Demographic Split</t>
  </si>
  <si>
    <t>Previous Year - Cohort</t>
  </si>
  <si>
    <t>Target #</t>
  </si>
  <si>
    <t>Academic year</t>
  </si>
  <si>
    <t>Calendar year</t>
  </si>
  <si>
    <t>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</si>
</sst>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sz val="12"/>
      <color rgb="FF000000"/>
      <name val="Calibri"/>
      <family val="2"/>
      <scheme val="minor"/>
    </font>
    <font>
      <sz val="11"/>
      <color theme="1"/>
      <name val="Calibri"/>
      <family val="2"/>
      <scheme val="minor"/>
    </font>
    <font>
      <sz val="8"/>
      <name val="Calibri"/>
      <family val="2"/>
      <scheme val="minor"/>
    </font>
    <font>
      <sz val="11"/>
      <name val="Calibri"/>
      <family val="2"/>
      <scheme val="minor"/>
    </font>
    <font>
      <sz val="11"/>
      <color rgb="FFFF0000"/>
      <name val="Calibri"/>
      <family val="2"/>
      <scheme val="minor"/>
    </font>
    <font>
      <sz val="11"/>
      <name val="Calibri"/>
      <family val="2"/>
    </font>
  </fonts>
  <fills count="10">
    <fill>
      <patternFill patternType="none"/>
    </fill>
    <fill>
      <patternFill patternType="gray125"/>
    </fill>
    <fill>
      <patternFill patternType="solid">
        <fgColor theme="7"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bgColor indexed="64"/>
      </patternFill>
    </fill>
    <fill>
      <patternFill patternType="solid">
        <fgColor rgb="FFFF000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2"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9" fontId="4" fillId="0" borderId="0" applyFont="0" applyFill="0" applyBorder="0" applyAlignment="0" applyProtection="0"/>
  </cellStyleXfs>
  <cellXfs count="57">
    <xf numFmtId="0" fontId="0" fillId="0" borderId="0" xfId="0"/>
    <xf numFmtId="0" fontId="0" fillId="0" borderId="1" xfId="0" applyBorder="1"/>
    <xf numFmtId="0" fontId="2" fillId="0" borderId="1" xfId="0" applyFont="1" applyBorder="1"/>
    <xf numFmtId="0" fontId="3" fillId="0" borderId="1" xfId="0" applyFont="1" applyBorder="1"/>
    <xf numFmtId="0" fontId="3" fillId="0" borderId="1" xfId="0" applyFont="1" applyBorder="1" applyAlignment="1">
      <alignment wrapText="1"/>
    </xf>
    <xf numFmtId="0" fontId="3" fillId="0" borderId="1" xfId="0" applyFont="1" applyBorder="1" applyAlignment="1">
      <alignment vertical="center" wrapText="1"/>
    </xf>
    <xf numFmtId="0" fontId="3" fillId="0" borderId="1" xfId="0" applyFont="1" applyBorder="1" applyAlignment="1">
      <alignment vertical="center"/>
    </xf>
    <xf numFmtId="0" fontId="1" fillId="2" borderId="1" xfId="0" applyFont="1" applyFill="1" applyBorder="1"/>
    <xf numFmtId="0" fontId="0" fillId="3" borderId="1" xfId="0" applyFill="1" applyBorder="1" applyAlignment="1">
      <alignment horizontal="center"/>
    </xf>
    <xf numFmtId="0" fontId="0" fillId="0" borderId="1" xfId="0" applyBorder="1" applyAlignment="1">
      <alignment wrapText="1"/>
    </xf>
    <xf numFmtId="0" fontId="0" fillId="6" borderId="0" xfId="0" applyFill="1"/>
    <xf numFmtId="0" fontId="1" fillId="7" borderId="1" xfId="0" applyFont="1" applyFill="1" applyBorder="1"/>
    <xf numFmtId="0" fontId="1" fillId="2" borderId="3" xfId="0" applyFont="1" applyFill="1" applyBorder="1"/>
    <xf numFmtId="0" fontId="2" fillId="0" borderId="3" xfId="0" applyFont="1" applyBorder="1"/>
    <xf numFmtId="0" fontId="2" fillId="0" borderId="3" xfId="0" applyFont="1" applyBorder="1" applyAlignment="1">
      <alignment horizontal="left" vertical="center"/>
    </xf>
    <xf numFmtId="0" fontId="2" fillId="0" borderId="3" xfId="0" applyFont="1" applyBorder="1" applyAlignment="1">
      <alignment vertical="center"/>
    </xf>
    <xf numFmtId="0" fontId="2" fillId="0" borderId="3" xfId="0" applyFont="1" applyBorder="1" applyAlignment="1">
      <alignment wrapText="1"/>
    </xf>
    <xf numFmtId="0" fontId="1" fillId="2" borderId="4" xfId="0" applyFont="1" applyFill="1" applyBorder="1" applyAlignment="1">
      <alignment wrapText="1"/>
    </xf>
    <xf numFmtId="0" fontId="0" fillId="0" borderId="5" xfId="0" applyBorder="1"/>
    <xf numFmtId="0" fontId="1" fillId="5" borderId="0" xfId="0" applyFont="1" applyFill="1"/>
    <xf numFmtId="0" fontId="6" fillId="0" borderId="5" xfId="0" applyFont="1" applyFill="1" applyBorder="1"/>
    <xf numFmtId="0" fontId="2" fillId="6" borderId="3" xfId="0" applyFont="1" applyFill="1" applyBorder="1"/>
    <xf numFmtId="0" fontId="2" fillId="6" borderId="1" xfId="0" applyFont="1" applyFill="1" applyBorder="1"/>
    <xf numFmtId="0" fontId="0" fillId="6" borderId="1" xfId="0" applyFill="1" applyBorder="1"/>
    <xf numFmtId="0" fontId="3" fillId="6" borderId="1" xfId="0" applyFont="1" applyFill="1" applyBorder="1"/>
    <xf numFmtId="0" fontId="0" fillId="8" borderId="1" xfId="0" applyFill="1" applyBorder="1"/>
    <xf numFmtId="0" fontId="0" fillId="0" borderId="1" xfId="0" applyFill="1" applyBorder="1"/>
    <xf numFmtId="0" fontId="3" fillId="0" borderId="1" xfId="0" applyFont="1" applyFill="1" applyBorder="1"/>
    <xf numFmtId="0" fontId="3" fillId="0" borderId="1" xfId="0" applyFont="1" applyFill="1" applyBorder="1" applyAlignment="1">
      <alignment vertical="center"/>
    </xf>
    <xf numFmtId="0" fontId="0" fillId="9" borderId="0" xfId="0" applyFill="1"/>
    <xf numFmtId="0" fontId="0" fillId="2" borderId="1" xfId="0" applyFill="1" applyBorder="1" applyAlignment="1">
      <alignment horizontal="center"/>
    </xf>
    <xf numFmtId="0" fontId="0" fillId="2" borderId="1" xfId="0" applyFill="1" applyBorder="1" applyAlignment="1">
      <alignment horizontal="center" wrapText="1"/>
    </xf>
    <xf numFmtId="9" fontId="0" fillId="0" borderId="1" xfId="1" applyNumberFormat="1" applyFont="1" applyBorder="1" applyAlignment="1">
      <alignment horizontal="right"/>
    </xf>
    <xf numFmtId="9" fontId="0" fillId="8" borderId="1" xfId="0" applyNumberFormat="1" applyFill="1" applyBorder="1"/>
    <xf numFmtId="9" fontId="0" fillId="6" borderId="1" xfId="1" applyNumberFormat="1" applyFont="1" applyFill="1" applyBorder="1"/>
    <xf numFmtId="9" fontId="0" fillId="0" borderId="0" xfId="0" applyNumberFormat="1"/>
    <xf numFmtId="0" fontId="7" fillId="6" borderId="5" xfId="0" applyFont="1" applyFill="1" applyBorder="1"/>
    <xf numFmtId="0" fontId="6" fillId="6" borderId="1" xfId="0" applyFont="1" applyFill="1" applyBorder="1"/>
    <xf numFmtId="0" fontId="6" fillId="4" borderId="1" xfId="0" applyFont="1" applyFill="1" applyBorder="1"/>
    <xf numFmtId="0" fontId="0" fillId="2" borderId="1" xfId="0" applyFont="1" applyFill="1" applyBorder="1" applyAlignment="1">
      <alignment horizontal="center" vertical="center"/>
    </xf>
    <xf numFmtId="0" fontId="0" fillId="4" borderId="2" xfId="0" applyFill="1" applyBorder="1" applyAlignment="1">
      <alignment horizontal="center" wrapText="1"/>
    </xf>
    <xf numFmtId="0" fontId="0" fillId="0" borderId="0" xfId="0" applyAlignment="1"/>
    <xf numFmtId="9" fontId="0" fillId="2" borderId="2" xfId="0" applyNumberFormat="1" applyFill="1" applyBorder="1" applyAlignment="1">
      <alignment horizontal="center" wrapText="1"/>
    </xf>
    <xf numFmtId="0" fontId="5" fillId="8" borderId="1" xfId="0" applyFont="1" applyFill="1" applyBorder="1" applyAlignment="1">
      <alignment wrapText="1"/>
    </xf>
    <xf numFmtId="0" fontId="5" fillId="8" borderId="1" xfId="0" applyFont="1" applyFill="1" applyBorder="1" applyAlignment="1"/>
    <xf numFmtId="0" fontId="5" fillId="6" borderId="1" xfId="0" applyFont="1" applyFill="1" applyBorder="1" applyAlignment="1"/>
    <xf numFmtId="1" fontId="0" fillId="2" borderId="2" xfId="0" applyNumberFormat="1" applyFill="1" applyBorder="1" applyAlignment="1">
      <alignment horizontal="center" wrapText="1"/>
    </xf>
    <xf numFmtId="1" fontId="0" fillId="8" borderId="1" xfId="1" applyNumberFormat="1" applyFont="1" applyFill="1" applyBorder="1" applyAlignment="1">
      <alignment horizontal="right"/>
    </xf>
    <xf numFmtId="1" fontId="0" fillId="0" borderId="1" xfId="0" applyNumberFormat="1" applyBorder="1"/>
    <xf numFmtId="1" fontId="0" fillId="8" borderId="1" xfId="0" applyNumberFormat="1" applyFill="1" applyBorder="1"/>
    <xf numFmtId="1" fontId="0" fillId="6" borderId="1" xfId="1" applyNumberFormat="1" applyFont="1" applyFill="1" applyBorder="1"/>
    <xf numFmtId="1" fontId="0" fillId="0" borderId="0" xfId="0" applyNumberFormat="1"/>
    <xf numFmtId="1" fontId="0" fillId="0" borderId="1" xfId="0" applyNumberFormat="1" applyFill="1" applyBorder="1"/>
    <xf numFmtId="9" fontId="0" fillId="0" borderId="1" xfId="0" applyNumberFormat="1" applyFill="1" applyBorder="1"/>
    <xf numFmtId="0" fontId="0" fillId="0" borderId="0" xfId="0" applyAlignment="1">
      <alignment vertical="center"/>
    </xf>
    <xf numFmtId="0" fontId="8" fillId="0" borderId="5" xfId="0" applyFont="1" applyFill="1" applyBorder="1"/>
    <xf numFmtId="0" fontId="8" fillId="0" borderId="5" xfId="0"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431800</xdr:colOff>
      <xdr:row>1</xdr:row>
      <xdr:rowOff>6350</xdr:rowOff>
    </xdr:from>
    <xdr:to>
      <xdr:col>14</xdr:col>
      <xdr:colOff>241300</xdr:colOff>
      <xdr:row>5</xdr:row>
      <xdr:rowOff>44450</xdr:rowOff>
    </xdr:to>
    <xdr:sp macro="" textlink="">
      <xdr:nvSpPr>
        <xdr:cNvPr id="2" name="TextBox 1">
          <a:extLst>
            <a:ext uri="{FF2B5EF4-FFF2-40B4-BE49-F238E27FC236}">
              <a16:creationId xmlns:a16="http://schemas.microsoft.com/office/drawing/2014/main" id="{832BF8F1-F484-4181-ABD1-AEA8A2AA1DEA}"/>
            </a:ext>
          </a:extLst>
        </xdr:cNvPr>
        <xdr:cNvSpPr txBox="1"/>
      </xdr:nvSpPr>
      <xdr:spPr>
        <a:xfrm>
          <a:off x="431800" y="190500"/>
          <a:ext cx="8343900"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How to update the data templates with your data</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Ensure this file is</a:t>
          </a:r>
          <a:r>
            <a:rPr lang="en-GB" sz="1100" baseline="0">
              <a:solidFill>
                <a:schemeClr val="dk1"/>
              </a:solidFill>
              <a:effectLst/>
              <a:latin typeface="+mn-lt"/>
              <a:ea typeface="+mn-ea"/>
              <a:cs typeface="+mn-cs"/>
            </a:rPr>
            <a:t> s</a:t>
          </a:r>
          <a:r>
            <a:rPr lang="en-GB" sz="1100">
              <a:solidFill>
                <a:schemeClr val="dk1"/>
              </a:solidFill>
              <a:effectLst/>
              <a:latin typeface="+mn-lt"/>
              <a:ea typeface="+mn-ea"/>
              <a:cs typeface="+mn-cs"/>
            </a:rPr>
            <a:t>aved</a:t>
          </a:r>
          <a:r>
            <a:rPr lang="en-GB" sz="1100" baseline="0">
              <a:solidFill>
                <a:schemeClr val="dk1"/>
              </a:solidFill>
              <a:effectLst/>
              <a:latin typeface="+mn-lt"/>
              <a:ea typeface="+mn-ea"/>
              <a:cs typeface="+mn-cs"/>
            </a:rPr>
            <a:t> in a</a:t>
          </a:r>
          <a:r>
            <a:rPr lang="en-GB" sz="1100">
              <a:solidFill>
                <a:schemeClr val="dk1"/>
              </a:solidFill>
              <a:effectLst/>
              <a:latin typeface="+mn-lt"/>
              <a:ea typeface="+mn-ea"/>
              <a:cs typeface="+mn-cs"/>
            </a:rPr>
            <a:t> local</a:t>
          </a:r>
          <a:r>
            <a:rPr lang="en-GB" sz="1100" baseline="0">
              <a:solidFill>
                <a:schemeClr val="dk1"/>
              </a:solidFill>
              <a:effectLst/>
              <a:latin typeface="+mn-lt"/>
              <a:ea typeface="+mn-ea"/>
              <a:cs typeface="+mn-cs"/>
            </a:rPr>
            <a:t> area. Initially the </a:t>
          </a:r>
          <a:r>
            <a:rPr lang="en-GB" sz="1100">
              <a:solidFill>
                <a:schemeClr val="dk1"/>
              </a:solidFill>
              <a:effectLst/>
              <a:latin typeface="+mn-lt"/>
              <a:ea typeface="+mn-ea"/>
              <a:cs typeface="+mn-cs"/>
            </a:rPr>
            <a:t>template will</a:t>
          </a:r>
          <a:r>
            <a:rPr lang="en-GB" sz="1100" baseline="0">
              <a:solidFill>
                <a:schemeClr val="dk1"/>
              </a:solidFill>
              <a:effectLst/>
              <a:latin typeface="+mn-lt"/>
              <a:ea typeface="+mn-ea"/>
              <a:cs typeface="+mn-cs"/>
            </a:rPr>
            <a:t> be blank with</a:t>
          </a:r>
          <a:r>
            <a:rPr lang="en-GB" sz="1100">
              <a:solidFill>
                <a:schemeClr val="dk1"/>
              </a:solidFill>
              <a:effectLst/>
              <a:latin typeface="+mn-lt"/>
              <a:ea typeface="+mn-ea"/>
              <a:cs typeface="+mn-cs"/>
            </a:rPr>
            <a:t> placeholders for indicators which can be found on top of a red line.</a:t>
          </a:r>
        </a:p>
        <a:p>
          <a:endParaRPr lang="en-GB" sz="1100"/>
        </a:p>
      </xdr:txBody>
    </xdr:sp>
    <xdr:clientData/>
  </xdr:twoCellAnchor>
  <xdr:twoCellAnchor editAs="oneCell">
    <xdr:from>
      <xdr:col>0</xdr:col>
      <xdr:colOff>440100</xdr:colOff>
      <xdr:row>6</xdr:row>
      <xdr:rowOff>25400</xdr:rowOff>
    </xdr:from>
    <xdr:to>
      <xdr:col>14</xdr:col>
      <xdr:colOff>283239</xdr:colOff>
      <xdr:row>24</xdr:row>
      <xdr:rowOff>52973</xdr:rowOff>
    </xdr:to>
    <xdr:pic>
      <xdr:nvPicPr>
        <xdr:cNvPr id="3" name="Picture 2">
          <a:extLst>
            <a:ext uri="{FF2B5EF4-FFF2-40B4-BE49-F238E27FC236}">
              <a16:creationId xmlns:a16="http://schemas.microsoft.com/office/drawing/2014/main" id="{3930A300-F18B-493A-B495-EB43311AA2A4}"/>
            </a:ext>
          </a:extLst>
        </xdr:cNvPr>
        <xdr:cNvPicPr>
          <a:picLocks noChangeAspect="1"/>
        </xdr:cNvPicPr>
      </xdr:nvPicPr>
      <xdr:blipFill>
        <a:blip xmlns:r="http://schemas.openxmlformats.org/officeDocument/2006/relationships" r:embed="rId1"/>
        <a:stretch>
          <a:fillRect/>
        </a:stretch>
      </xdr:blipFill>
      <xdr:spPr>
        <a:xfrm>
          <a:off x="440100" y="1130300"/>
          <a:ext cx="8377539" cy="3342273"/>
        </a:xfrm>
        <a:prstGeom prst="rect">
          <a:avLst/>
        </a:prstGeom>
      </xdr:spPr>
    </xdr:pic>
    <xdr:clientData/>
  </xdr:twoCellAnchor>
  <xdr:twoCellAnchor>
    <xdr:from>
      <xdr:col>0</xdr:col>
      <xdr:colOff>400050</xdr:colOff>
      <xdr:row>25</xdr:row>
      <xdr:rowOff>69850</xdr:rowOff>
    </xdr:from>
    <xdr:to>
      <xdr:col>14</xdr:col>
      <xdr:colOff>266700</xdr:colOff>
      <xdr:row>34</xdr:row>
      <xdr:rowOff>165100</xdr:rowOff>
    </xdr:to>
    <xdr:sp macro="" textlink="">
      <xdr:nvSpPr>
        <xdr:cNvPr id="4" name="TextBox 3">
          <a:extLst>
            <a:ext uri="{FF2B5EF4-FFF2-40B4-BE49-F238E27FC236}">
              <a16:creationId xmlns:a16="http://schemas.microsoft.com/office/drawing/2014/main" id="{F5EE6058-174C-4E6C-AF01-F25B7801F98D}"/>
            </a:ext>
          </a:extLst>
        </xdr:cNvPr>
        <xdr:cNvSpPr txBox="1"/>
      </xdr:nvSpPr>
      <xdr:spPr>
        <a:xfrm>
          <a:off x="400050" y="4673600"/>
          <a:ext cx="8401050"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1.</a:t>
          </a:r>
          <a:r>
            <a:rPr lang="en-GB" sz="1100" baseline="0"/>
            <a:t> </a:t>
          </a:r>
          <a:r>
            <a:rPr lang="en-GB" sz="1100" baseline="0">
              <a:solidFill>
                <a:schemeClr val="dk1"/>
              </a:solidFill>
              <a:effectLst/>
              <a:latin typeface="+mn-lt"/>
              <a:ea typeface="+mn-ea"/>
              <a:cs typeface="+mn-cs"/>
            </a:rPr>
            <a:t>The</a:t>
          </a:r>
          <a:r>
            <a:rPr lang="en-GB" sz="1100">
              <a:solidFill>
                <a:schemeClr val="dk1"/>
              </a:solidFill>
              <a:effectLst/>
              <a:latin typeface="+mn-lt"/>
              <a:ea typeface="+mn-ea"/>
              <a:cs typeface="+mn-cs"/>
            </a:rPr>
            <a:t> status column has been added to distinguish rows which are placeholders and any additional rows added by a Local Authority. These can be added by copying the relevant indicator row to below the red line and changing the status of an indicator. </a:t>
          </a:r>
          <a:r>
            <a:rPr lang="en-GB" sz="1100" b="1" i="1">
              <a:solidFill>
                <a:schemeClr val="dk1"/>
              </a:solidFill>
              <a:effectLst/>
              <a:latin typeface="+mn-lt"/>
              <a:ea typeface="+mn-ea"/>
              <a:cs typeface="+mn-cs"/>
            </a:rPr>
            <a:t>Note the whole row needs to be copied by clicking the row number</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status are split by:</a:t>
          </a:r>
        </a:p>
        <a:p>
          <a:pPr lvl="0"/>
          <a:r>
            <a:rPr lang="en-GB" sz="1100">
              <a:solidFill>
                <a:schemeClr val="dk1"/>
              </a:solidFill>
              <a:effectLst/>
              <a:latin typeface="+mn-lt"/>
              <a:ea typeface="+mn-ea"/>
              <a:cs typeface="+mn-cs"/>
            </a:rPr>
            <a:t>Placeholder - Total </a:t>
          </a:r>
        </a:p>
        <a:p>
          <a:pPr lvl="0"/>
          <a:r>
            <a:rPr lang="en-GB" sz="1100">
              <a:solidFill>
                <a:schemeClr val="dk1"/>
              </a:solidFill>
              <a:effectLst/>
              <a:latin typeface="+mn-lt"/>
              <a:ea typeface="+mn-ea"/>
              <a:cs typeface="+mn-cs"/>
            </a:rPr>
            <a:t>Placeholder - Demographic split</a:t>
          </a:r>
        </a:p>
        <a:p>
          <a:pPr lvl="0"/>
          <a:r>
            <a:rPr lang="en-GB" sz="1100">
              <a:solidFill>
                <a:schemeClr val="dk1"/>
              </a:solidFill>
              <a:effectLst/>
              <a:latin typeface="+mn-lt"/>
              <a:ea typeface="+mn-ea"/>
              <a:cs typeface="+mn-cs"/>
            </a:rPr>
            <a:t>Total</a:t>
          </a:r>
        </a:p>
        <a:p>
          <a:pPr lvl="0"/>
          <a:r>
            <a:rPr lang="en-GB" sz="1100">
              <a:solidFill>
                <a:schemeClr val="dk1"/>
              </a:solidFill>
              <a:effectLst/>
              <a:latin typeface="+mn-lt"/>
              <a:ea typeface="+mn-ea"/>
              <a:cs typeface="+mn-cs"/>
            </a:rPr>
            <a:t>Demographic split </a:t>
          </a:r>
        </a:p>
        <a:p>
          <a:endParaRPr lang="en-GB" sz="1100"/>
        </a:p>
      </xdr:txBody>
    </xdr:sp>
    <xdr:clientData/>
  </xdr:twoCellAnchor>
  <xdr:twoCellAnchor>
    <xdr:from>
      <xdr:col>0</xdr:col>
      <xdr:colOff>393700</xdr:colOff>
      <xdr:row>35</xdr:row>
      <xdr:rowOff>158750</xdr:rowOff>
    </xdr:from>
    <xdr:to>
      <xdr:col>14</xdr:col>
      <xdr:colOff>260350</xdr:colOff>
      <xdr:row>40</xdr:row>
      <xdr:rowOff>95250</xdr:rowOff>
    </xdr:to>
    <xdr:sp macro="" textlink="">
      <xdr:nvSpPr>
        <xdr:cNvPr id="5" name="TextBox 4">
          <a:extLst>
            <a:ext uri="{FF2B5EF4-FFF2-40B4-BE49-F238E27FC236}">
              <a16:creationId xmlns:a16="http://schemas.microsoft.com/office/drawing/2014/main" id="{E6BAD160-D6E0-4146-9DD0-A3327357D923}"/>
            </a:ext>
          </a:extLst>
        </xdr:cNvPr>
        <xdr:cNvSpPr txBox="1"/>
      </xdr:nvSpPr>
      <xdr:spPr>
        <a:xfrm>
          <a:off x="393700" y="6604000"/>
          <a:ext cx="8401050"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t>2.</a:t>
          </a:r>
          <a:r>
            <a:rPr lang="en-GB" sz="1100" baseline="0"/>
            <a:t> </a:t>
          </a:r>
          <a:r>
            <a:rPr lang="en-GB" sz="1100" b="1">
              <a:solidFill>
                <a:schemeClr val="dk1"/>
              </a:solidFill>
              <a:effectLst/>
              <a:latin typeface="+mn-lt"/>
              <a:ea typeface="+mn-ea"/>
              <a:cs typeface="+mn-cs"/>
            </a:rPr>
            <a:t>For the total figures of an indicator, </a:t>
          </a:r>
          <a:r>
            <a:rPr lang="en-GB" sz="1100" b="0">
              <a:solidFill>
                <a:schemeClr val="dk1"/>
              </a:solidFill>
              <a:effectLst/>
              <a:latin typeface="+mn-lt"/>
              <a:ea typeface="+mn-ea"/>
              <a:cs typeface="+mn-cs"/>
            </a:rPr>
            <a:t>the demographic splits should </a:t>
          </a:r>
          <a:r>
            <a:rPr lang="en-GB" sz="1100" b="0" u="sng">
              <a:solidFill>
                <a:schemeClr val="dk1"/>
              </a:solidFill>
              <a:effectLst/>
              <a:latin typeface="+mn-lt"/>
              <a:ea typeface="+mn-ea"/>
              <a:cs typeface="+mn-cs"/>
            </a:rPr>
            <a:t>not</a:t>
          </a:r>
          <a:r>
            <a:rPr lang="en-GB" sz="1100" b="0">
              <a:solidFill>
                <a:schemeClr val="dk1"/>
              </a:solidFill>
              <a:effectLst/>
              <a:latin typeface="+mn-lt"/>
              <a:ea typeface="+mn-ea"/>
              <a:cs typeface="+mn-cs"/>
            </a:rPr>
            <a:t> be filled, </a:t>
          </a:r>
          <a:r>
            <a:rPr lang="en-GB" sz="1100">
              <a:solidFill>
                <a:schemeClr val="dk1"/>
              </a:solidFill>
              <a:effectLst/>
              <a:latin typeface="+mn-lt"/>
              <a:ea typeface="+mn-ea"/>
              <a:cs typeface="+mn-cs"/>
            </a:rPr>
            <a:t>these have been greyed out. The total only includes the year, local authority, count and total cohort. These figures are used for the overview tables and also when looking at trends over time by local authority. </a:t>
          </a:r>
          <a:r>
            <a:rPr lang="en-GB" sz="1100" b="1">
              <a:solidFill>
                <a:srgbClr val="FF0000"/>
              </a:solidFill>
              <a:effectLst/>
              <a:latin typeface="+mn-lt"/>
              <a:ea typeface="+mn-ea"/>
              <a:cs typeface="+mn-cs"/>
            </a:rPr>
            <a:t>Note: data should not be added to cells highlighted blue or grey as these should not be filled or have formulas that already pre-populate information.</a:t>
          </a:r>
          <a:endParaRPr lang="en-GB" sz="1100">
            <a:solidFill>
              <a:srgbClr val="FF0000"/>
            </a:solidFill>
            <a:effectLst/>
            <a:latin typeface="+mn-lt"/>
            <a:ea typeface="+mn-ea"/>
            <a:cs typeface="+mn-cs"/>
          </a:endParaRPr>
        </a:p>
        <a:p>
          <a:endParaRPr lang="en-GB" sz="1100"/>
        </a:p>
      </xdr:txBody>
    </xdr:sp>
    <xdr:clientData/>
  </xdr:twoCellAnchor>
  <xdr:twoCellAnchor>
    <xdr:from>
      <xdr:col>0</xdr:col>
      <xdr:colOff>412750</xdr:colOff>
      <xdr:row>42</xdr:row>
      <xdr:rowOff>25400</xdr:rowOff>
    </xdr:from>
    <xdr:to>
      <xdr:col>14</xdr:col>
      <xdr:colOff>279400</xdr:colOff>
      <xdr:row>46</xdr:row>
      <xdr:rowOff>146050</xdr:rowOff>
    </xdr:to>
    <xdr:sp macro="" textlink="">
      <xdr:nvSpPr>
        <xdr:cNvPr id="6" name="TextBox 5">
          <a:extLst>
            <a:ext uri="{FF2B5EF4-FFF2-40B4-BE49-F238E27FC236}">
              <a16:creationId xmlns:a16="http://schemas.microsoft.com/office/drawing/2014/main" id="{506C1A20-ADFC-415F-98E5-3EA331785875}"/>
            </a:ext>
          </a:extLst>
        </xdr:cNvPr>
        <xdr:cNvSpPr txBox="1"/>
      </xdr:nvSpPr>
      <xdr:spPr>
        <a:xfrm>
          <a:off x="412750" y="7759700"/>
          <a:ext cx="8401050"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t>3.</a:t>
          </a:r>
          <a:r>
            <a:rPr lang="en-GB" sz="1100" baseline="0"/>
            <a:t> </a:t>
          </a:r>
          <a:r>
            <a:rPr lang="en-GB" sz="1100" b="1">
              <a:solidFill>
                <a:schemeClr val="dk1"/>
              </a:solidFill>
              <a:effectLst/>
              <a:latin typeface="+mn-lt"/>
              <a:ea typeface="+mn-ea"/>
              <a:cs typeface="+mn-cs"/>
            </a:rPr>
            <a:t>For the addition of demographic data, </a:t>
          </a:r>
          <a:r>
            <a:rPr lang="en-GB" sz="1100">
              <a:solidFill>
                <a:schemeClr val="dk1"/>
              </a:solidFill>
              <a:effectLst/>
              <a:latin typeface="+mn-lt"/>
              <a:ea typeface="+mn-ea"/>
              <a:cs typeface="+mn-cs"/>
            </a:rPr>
            <a:t>if the data is available this should be added in addition to the total. The relevant placeholder – demographic split should be copied and pasted under the red line. Data can then be added and the status changed to ‘demographic split’.</a:t>
          </a:r>
          <a:r>
            <a:rPr lang="en-GB" sz="1100" baseline="0">
              <a:solidFill>
                <a:schemeClr val="dk1"/>
              </a:solidFill>
              <a:effectLst/>
              <a:latin typeface="+mn-lt"/>
              <a:ea typeface="+mn-ea"/>
              <a:cs typeface="+mn-cs"/>
            </a:rPr>
            <a:t> It is possible to split data between multiple demographics. For example if data is available by age and gender, the breakdown of this can be added together on one row (i.e. Male, aged under 5). However it is important not to then add age and gender </a:t>
          </a:r>
          <a:r>
            <a:rPr lang="en-GB" sz="1100">
              <a:solidFill>
                <a:schemeClr val="dk1"/>
              </a:solidFill>
              <a:effectLst/>
              <a:latin typeface="+mn-lt"/>
              <a:ea typeface="+mn-ea"/>
              <a:cs typeface="+mn-cs"/>
            </a:rPr>
            <a:t>separately </a:t>
          </a:r>
          <a:r>
            <a:rPr lang="en-GB" sz="1100" baseline="0">
              <a:solidFill>
                <a:schemeClr val="dk1"/>
              </a:solidFill>
              <a:effectLst/>
              <a:latin typeface="+mn-lt"/>
              <a:ea typeface="+mn-ea"/>
              <a:cs typeface="+mn-cs"/>
            </a:rPr>
            <a:t>to avoid counting duplication. </a:t>
          </a:r>
          <a:endParaRPr lang="en-GB" sz="1100"/>
        </a:p>
      </xdr:txBody>
    </xdr:sp>
    <xdr:clientData/>
  </xdr:twoCellAnchor>
  <xdr:twoCellAnchor>
    <xdr:from>
      <xdr:col>0</xdr:col>
      <xdr:colOff>431800</xdr:colOff>
      <xdr:row>48</xdr:row>
      <xdr:rowOff>95250</xdr:rowOff>
    </xdr:from>
    <xdr:to>
      <xdr:col>14</xdr:col>
      <xdr:colOff>298450</xdr:colOff>
      <xdr:row>55</xdr:row>
      <xdr:rowOff>177800</xdr:rowOff>
    </xdr:to>
    <xdr:sp macro="" textlink="">
      <xdr:nvSpPr>
        <xdr:cNvPr id="7" name="TextBox 6">
          <a:extLst>
            <a:ext uri="{FF2B5EF4-FFF2-40B4-BE49-F238E27FC236}">
              <a16:creationId xmlns:a16="http://schemas.microsoft.com/office/drawing/2014/main" id="{02DFBD98-FEA4-40E6-AF70-34C650BFF380}"/>
            </a:ext>
          </a:extLst>
        </xdr:cNvPr>
        <xdr:cNvSpPr txBox="1"/>
      </xdr:nvSpPr>
      <xdr:spPr>
        <a:xfrm>
          <a:off x="431800" y="8934450"/>
          <a:ext cx="840105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Note: the </a:t>
          </a:r>
          <a:r>
            <a:rPr lang="en-GB" sz="1100" i="1" u="sng">
              <a:solidFill>
                <a:schemeClr val="dk1"/>
              </a:solidFill>
              <a:effectLst/>
              <a:latin typeface="+mn-lt"/>
              <a:ea typeface="+mn-ea"/>
              <a:cs typeface="+mn-cs"/>
            </a:rPr>
            <a:t># or %</a:t>
          </a:r>
          <a:r>
            <a:rPr lang="en-GB" sz="1100">
              <a:solidFill>
                <a:schemeClr val="dk1"/>
              </a:solidFill>
              <a:effectLst/>
              <a:latin typeface="+mn-lt"/>
              <a:ea typeface="+mn-ea"/>
              <a:cs typeface="+mn-cs"/>
            </a:rPr>
            <a:t> column has been added to differentiate between indicators that are the % </a:t>
          </a:r>
          <a:r>
            <a:rPr lang="en-GB" sz="1100" baseline="0">
              <a:solidFill>
                <a:schemeClr val="dk1"/>
              </a:solidFill>
              <a:effectLst/>
              <a:latin typeface="+mn-lt"/>
              <a:ea typeface="+mn-ea"/>
              <a:cs typeface="+mn-cs"/>
            </a:rPr>
            <a:t> and the indicators that are counts </a:t>
          </a:r>
          <a:r>
            <a:rPr lang="en-GB" sz="1100">
              <a:solidFill>
                <a:schemeClr val="dk1"/>
              </a:solidFill>
              <a:effectLst/>
              <a:latin typeface="+mn-lt"/>
              <a:ea typeface="+mn-ea"/>
              <a:cs typeface="+mn-cs"/>
            </a:rPr>
            <a:t>#. These are also used for the target % and target # columns,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which are both optional fields (</a:t>
          </a:r>
          <a:r>
            <a:rPr lang="en-GB" sz="1100" i="1">
              <a:solidFill>
                <a:schemeClr val="dk1"/>
              </a:solidFill>
              <a:effectLst/>
              <a:latin typeface="+mn-lt"/>
              <a:ea typeface="+mn-ea"/>
              <a:cs typeface="+mn-cs"/>
            </a:rPr>
            <a:t>To highlight this, the column names on both dashboards have been updated to show Optional Target % and Optional Target #</a:t>
          </a:r>
          <a:r>
            <a:rPr lang="en-GB" sz="11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Furthermore,</a:t>
          </a:r>
          <a:r>
            <a:rPr lang="en-GB" sz="1100" baseline="0">
              <a:solidFill>
                <a:schemeClr val="dk1"/>
              </a:solidFill>
              <a:effectLst/>
              <a:latin typeface="+mn-lt"/>
              <a:ea typeface="+mn-ea"/>
              <a:cs typeface="+mn-cs"/>
            </a:rPr>
            <a:t> t</a:t>
          </a:r>
          <a:r>
            <a:rPr lang="en-GB" sz="1100">
              <a:solidFill>
                <a:schemeClr val="dk1"/>
              </a:solidFill>
              <a:effectLst/>
              <a:latin typeface="+mn-lt"/>
              <a:ea typeface="+mn-ea"/>
              <a:cs typeface="+mn-cs"/>
            </a:rPr>
            <a:t>he total cohort is the overall figure in both the Total and Demographic status splits. For example, total cohort of CYP with SEND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the overall figure and the same total cohort is</a:t>
          </a:r>
          <a:r>
            <a:rPr lang="en-GB" sz="1100" baseline="0">
              <a:solidFill>
                <a:schemeClr val="dk1"/>
              </a:solidFill>
              <a:effectLst/>
              <a:latin typeface="+mn-lt"/>
              <a:ea typeface="+mn-ea"/>
              <a:cs typeface="+mn-cs"/>
            </a:rPr>
            <a:t> used </a:t>
          </a:r>
          <a:r>
            <a:rPr lang="en-GB" sz="1100">
              <a:solidFill>
                <a:schemeClr val="dk1"/>
              </a:solidFill>
              <a:effectLst/>
              <a:latin typeface="+mn-lt"/>
              <a:ea typeface="+mn-ea"/>
              <a:cs typeface="+mn-cs"/>
            </a:rPr>
            <a:t>across all demographic splits. To support with this the total cohort figure in the demographic splits is pre-populated from the totals row that should have</a:t>
          </a:r>
          <a:r>
            <a:rPr lang="en-GB" sz="1100" baseline="0">
              <a:solidFill>
                <a:schemeClr val="dk1"/>
              </a:solidFill>
              <a:effectLst/>
              <a:latin typeface="+mn-lt"/>
              <a:ea typeface="+mn-ea"/>
              <a:cs typeface="+mn-cs"/>
            </a:rPr>
            <a:t> already been added</a:t>
          </a:r>
          <a:r>
            <a:rPr lang="en-GB"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3E6C7-1F2C-481F-9527-4AC2D0D1B840}">
  <sheetPr codeName="Sheet2"/>
  <dimension ref="A1:T82"/>
  <sheetViews>
    <sheetView tabSelected="1" topLeftCell="D1" zoomScale="55" zoomScaleNormal="55" workbookViewId="0">
      <pane ySplit="1" topLeftCell="A2" activePane="bottomLeft" state="frozen"/>
      <selection pane="bottomLeft" activeCell="D57" sqref="D57"/>
    </sheetView>
  </sheetViews>
  <sheetFormatPr defaultRowHeight="14.5" x14ac:dyDescent="0.35"/>
  <cols>
    <col min="1" max="1" width="96.81640625" style="41" hidden="1" customWidth="1"/>
    <col min="2" max="2" width="97.81640625" style="41" hidden="1" customWidth="1"/>
    <col min="3" max="3" width="97.36328125" style="41" hidden="1" customWidth="1"/>
    <col min="4" max="4" width="33.08984375" style="18" bestFit="1" customWidth="1"/>
    <col min="5" max="5" width="32.1796875" bestFit="1" customWidth="1"/>
    <col min="6" max="6" width="13.08984375" bestFit="1" customWidth="1"/>
    <col min="7" max="7" width="111" bestFit="1" customWidth="1"/>
    <col min="8" max="8" width="17.54296875" bestFit="1" customWidth="1"/>
    <col min="9" max="9" width="13.36328125" bestFit="1" customWidth="1"/>
    <col min="10" max="10" width="23.54296875" bestFit="1" customWidth="1"/>
    <col min="11" max="11" width="24.90625" bestFit="1" customWidth="1"/>
    <col min="12" max="12" width="15.81640625" bestFit="1" customWidth="1"/>
    <col min="13" max="13" width="18.90625" bestFit="1" customWidth="1"/>
    <col min="14" max="14" width="20.81640625" bestFit="1" customWidth="1"/>
    <col min="15" max="15" width="14.81640625" bestFit="1" customWidth="1"/>
    <col min="16" max="16" width="20.81640625" bestFit="1" customWidth="1"/>
    <col min="17" max="17" width="17.1796875" style="35" bestFit="1" customWidth="1"/>
    <col min="18" max="18" width="17.1796875" style="51" customWidth="1"/>
    <col min="19" max="19" width="30.36328125" bestFit="1" customWidth="1"/>
    <col min="20" max="20" width="37.1796875" bestFit="1" customWidth="1"/>
  </cols>
  <sheetData>
    <row r="1" spans="1:20" x14ac:dyDescent="0.35">
      <c r="A1" s="8" t="s">
        <v>66</v>
      </c>
      <c r="B1" s="8" t="s">
        <v>67</v>
      </c>
      <c r="C1" s="8" t="s">
        <v>72</v>
      </c>
      <c r="D1" s="17" t="s">
        <v>57</v>
      </c>
      <c r="E1" s="12" t="s">
        <v>0</v>
      </c>
      <c r="F1" s="7" t="s">
        <v>33</v>
      </c>
      <c r="G1" s="7" t="s">
        <v>1</v>
      </c>
      <c r="H1" s="39" t="s">
        <v>71</v>
      </c>
      <c r="I1" s="30" t="s">
        <v>30</v>
      </c>
      <c r="J1" s="30" t="s">
        <v>26</v>
      </c>
      <c r="K1" s="30" t="s">
        <v>28</v>
      </c>
      <c r="L1" s="31" t="s">
        <v>27</v>
      </c>
      <c r="M1" s="30" t="s">
        <v>32</v>
      </c>
      <c r="N1" s="30" t="s">
        <v>31</v>
      </c>
      <c r="O1" s="31" t="s">
        <v>29</v>
      </c>
      <c r="P1" s="31" t="s">
        <v>40</v>
      </c>
      <c r="Q1" s="42" t="s">
        <v>53</v>
      </c>
      <c r="R1" s="46" t="s">
        <v>74</v>
      </c>
      <c r="S1" s="40" t="s">
        <v>68</v>
      </c>
      <c r="T1" s="40" t="s">
        <v>73</v>
      </c>
    </row>
    <row r="2" spans="1:20" ht="15.5" x14ac:dyDescent="0.35">
      <c r="A2" s="44" t="str">
        <f>D2&amp;F2&amp;G2&amp;J2&amp;I2</f>
        <v>Placeholder - Total%EHC plans reviewed by the child and their parent carer or the young person</v>
      </c>
      <c r="B2" s="44" t="str">
        <f>D2&amp;F2&amp;G2&amp;J2&amp;(I2-1)</f>
        <v>Placeholder - Total%EHC plans reviewed by the child and their parent carer or the young person-1</v>
      </c>
      <c r="C2" s="44"/>
      <c r="D2" s="20" t="s">
        <v>58</v>
      </c>
      <c r="E2" s="13" t="s">
        <v>2</v>
      </c>
      <c r="F2" s="2" t="s">
        <v>34</v>
      </c>
      <c r="G2" s="3" t="s">
        <v>69</v>
      </c>
      <c r="H2" s="3"/>
      <c r="I2" s="1"/>
      <c r="J2" s="1"/>
      <c r="K2" s="25"/>
      <c r="L2" s="25"/>
      <c r="M2" s="25"/>
      <c r="N2" s="25"/>
      <c r="O2" s="1"/>
      <c r="P2" s="1"/>
      <c r="Q2" s="32"/>
      <c r="R2" s="47"/>
      <c r="S2" s="38" t="str">
        <f t="shared" ref="S2:S49" si="0">_xlfn.IFNA(VLOOKUP(B2,A:P,15,FALSE),"")</f>
        <v/>
      </c>
      <c r="T2" s="38" t="str">
        <f>_xlfn.IFNA(VLOOKUP(B2,A:P,16,FALSE),"")</f>
        <v/>
      </c>
    </row>
    <row r="3" spans="1:20" ht="15.5" x14ac:dyDescent="0.35">
      <c r="A3" s="44" t="str">
        <f t="shared" ref="A3:A25" si="1">D3&amp;F3&amp;G3&amp;J3&amp;I3</f>
        <v>Placeholder - Total%CYP meeting their outcomes in EHC plans</v>
      </c>
      <c r="B3" s="44" t="str">
        <f t="shared" ref="B3:B25" si="2">D3&amp;F3&amp;G3&amp;J3&amp;(I3-1)</f>
        <v>Placeholder - Total%CYP meeting their outcomes in EHC plans-1</v>
      </c>
      <c r="C3" s="44"/>
      <c r="D3" s="20" t="s">
        <v>58</v>
      </c>
      <c r="E3" s="13" t="s">
        <v>2</v>
      </c>
      <c r="F3" s="2" t="s">
        <v>34</v>
      </c>
      <c r="G3" s="3" t="s">
        <v>70</v>
      </c>
      <c r="H3" s="3"/>
      <c r="I3" s="1"/>
      <c r="J3" s="1"/>
      <c r="K3" s="25"/>
      <c r="L3" s="25"/>
      <c r="M3" s="25"/>
      <c r="N3" s="25"/>
      <c r="O3" s="1"/>
      <c r="P3" s="1"/>
      <c r="Q3" s="32"/>
      <c r="R3" s="47"/>
      <c r="S3" s="38" t="str">
        <f t="shared" si="0"/>
        <v/>
      </c>
      <c r="T3" s="38" t="str">
        <f>_xlfn.IFNA(VLOOKUP(B3,A:P,16,FALSE),"")</f>
        <v/>
      </c>
    </row>
    <row r="4" spans="1:20" ht="15.5" x14ac:dyDescent="0.35">
      <c r="A4" s="44" t="str">
        <f t="shared" si="1"/>
        <v xml:space="preserve">Placeholder - Total#CYP and families receiving feedback on how their views have been used </v>
      </c>
      <c r="B4" s="44" t="str">
        <f t="shared" si="2"/>
        <v>Placeholder - Total#CYP and families receiving feedback on how their views have been used -1</v>
      </c>
      <c r="C4" s="44"/>
      <c r="D4" s="20" t="s">
        <v>58</v>
      </c>
      <c r="E4" s="13" t="s">
        <v>2</v>
      </c>
      <c r="F4" s="2" t="s">
        <v>35</v>
      </c>
      <c r="G4" s="3" t="s">
        <v>3</v>
      </c>
      <c r="H4" s="3"/>
      <c r="I4" s="1"/>
      <c r="J4" s="1"/>
      <c r="K4" s="25"/>
      <c r="L4" s="25"/>
      <c r="M4" s="25"/>
      <c r="N4" s="25"/>
      <c r="O4" s="1"/>
      <c r="P4" s="25"/>
      <c r="Q4" s="33"/>
      <c r="R4" s="48"/>
      <c r="S4" s="38" t="str">
        <f t="shared" si="0"/>
        <v/>
      </c>
      <c r="T4" s="33"/>
    </row>
    <row r="5" spans="1:20" ht="15.5" x14ac:dyDescent="0.35">
      <c r="A5" s="44" t="str">
        <f t="shared" si="1"/>
        <v>Placeholder - Total#Young people with SEND who are not in education, employment or training</v>
      </c>
      <c r="B5" s="44" t="str">
        <f t="shared" si="2"/>
        <v>Placeholder - Total#Young people with SEND who are not in education, employment or training-1</v>
      </c>
      <c r="C5" s="44"/>
      <c r="D5" s="20" t="s">
        <v>58</v>
      </c>
      <c r="E5" s="14" t="s">
        <v>5</v>
      </c>
      <c r="F5" s="2" t="s">
        <v>35</v>
      </c>
      <c r="G5" s="4" t="s">
        <v>4</v>
      </c>
      <c r="H5" s="3"/>
      <c r="I5" s="1"/>
      <c r="J5" s="1"/>
      <c r="K5" s="25"/>
      <c r="L5" s="25"/>
      <c r="M5" s="25"/>
      <c r="N5" s="25"/>
      <c r="O5" s="1"/>
      <c r="P5" s="25"/>
      <c r="Q5" s="33"/>
      <c r="R5" s="48"/>
      <c r="S5" s="38" t="str">
        <f t="shared" si="0"/>
        <v/>
      </c>
      <c r="T5" s="33"/>
    </row>
    <row r="6" spans="1:20" ht="15.5" x14ac:dyDescent="0.35">
      <c r="A6" s="44" t="str">
        <f t="shared" si="1"/>
        <v>Placeholder - Total%CYP with SEND who have been excluded from school</v>
      </c>
      <c r="B6" s="44" t="str">
        <f t="shared" si="2"/>
        <v>Placeholder - Total%CYP with SEND who have been excluded from school-1</v>
      </c>
      <c r="C6" s="44"/>
      <c r="D6" s="20" t="s">
        <v>58</v>
      </c>
      <c r="E6" s="14" t="s">
        <v>5</v>
      </c>
      <c r="F6" s="2" t="s">
        <v>34</v>
      </c>
      <c r="G6" s="3" t="s">
        <v>6</v>
      </c>
      <c r="H6" s="3"/>
      <c r="I6" s="1"/>
      <c r="J6" s="1"/>
      <c r="K6" s="25"/>
      <c r="L6" s="25"/>
      <c r="M6" s="25"/>
      <c r="N6" s="25"/>
      <c r="O6" s="1"/>
      <c r="P6" s="1"/>
      <c r="Q6" s="32"/>
      <c r="R6" s="47"/>
      <c r="S6" s="38" t="str">
        <f t="shared" si="0"/>
        <v/>
      </c>
      <c r="T6" s="38" t="str">
        <f>_xlfn.IFNA(VLOOKUP(B6,A:P,16,FALSE),"")</f>
        <v/>
      </c>
    </row>
    <row r="7" spans="1:20" ht="15.5" x14ac:dyDescent="0.35">
      <c r="A7" s="44" t="str">
        <f t="shared" si="1"/>
        <v>Placeholder - Total%CYP with SEND on a reduced timetable</v>
      </c>
      <c r="B7" s="44" t="str">
        <f t="shared" si="2"/>
        <v>Placeholder - Total%CYP with SEND on a reduced timetable-1</v>
      </c>
      <c r="C7" s="44"/>
      <c r="D7" s="20" t="s">
        <v>58</v>
      </c>
      <c r="E7" s="14" t="s">
        <v>5</v>
      </c>
      <c r="F7" s="2" t="s">
        <v>34</v>
      </c>
      <c r="G7" s="3" t="s">
        <v>7</v>
      </c>
      <c r="H7" s="3"/>
      <c r="I7" s="1"/>
      <c r="J7" s="1"/>
      <c r="K7" s="25"/>
      <c r="L7" s="25"/>
      <c r="M7" s="25"/>
      <c r="N7" s="25"/>
      <c r="O7" s="1"/>
      <c r="P7" s="1"/>
      <c r="Q7" s="32"/>
      <c r="R7" s="47"/>
      <c r="S7" s="38" t="str">
        <f t="shared" si="0"/>
        <v/>
      </c>
      <c r="T7" s="38" t="str">
        <f>_xlfn.IFNA(VLOOKUP(B7,A:P,16,FALSE),"")</f>
        <v/>
      </c>
    </row>
    <row r="8" spans="1:20" ht="15.5" x14ac:dyDescent="0.35">
      <c r="A8" s="44" t="str">
        <f t="shared" si="1"/>
        <v>Placeholder - Total#School days missed by CYP with SEND missing school due to their health</v>
      </c>
      <c r="B8" s="44" t="str">
        <f t="shared" si="2"/>
        <v>Placeholder - Total#School days missed by CYP with SEND missing school due to their health-1</v>
      </c>
      <c r="C8" s="43"/>
      <c r="D8" s="20" t="s">
        <v>58</v>
      </c>
      <c r="E8" s="13" t="s">
        <v>10</v>
      </c>
      <c r="F8" s="2" t="s">
        <v>35</v>
      </c>
      <c r="G8" s="5" t="s">
        <v>8</v>
      </c>
      <c r="H8" s="3"/>
      <c r="I8" s="1"/>
      <c r="J8" s="1"/>
      <c r="K8" s="25"/>
      <c r="L8" s="25"/>
      <c r="M8" s="25"/>
      <c r="N8" s="25"/>
      <c r="O8" s="1"/>
      <c r="P8" s="25"/>
      <c r="Q8" s="33"/>
      <c r="R8" s="48"/>
      <c r="S8" s="38" t="str">
        <f t="shared" si="0"/>
        <v/>
      </c>
      <c r="T8" s="33"/>
    </row>
    <row r="9" spans="1:20" ht="15.5" x14ac:dyDescent="0.35">
      <c r="A9" s="44" t="str">
        <f t="shared" si="1"/>
        <v>Placeholder - Total#CYP with SEND attending A&amp;E because of poor mental health, including self-harm presentations</v>
      </c>
      <c r="B9" s="44" t="str">
        <f t="shared" si="2"/>
        <v>Placeholder - Total#CYP with SEND attending A&amp;E because of poor mental health, including self-harm presentations-1</v>
      </c>
      <c r="C9" s="43"/>
      <c r="D9" s="20" t="s">
        <v>58</v>
      </c>
      <c r="E9" s="13" t="s">
        <v>10</v>
      </c>
      <c r="F9" s="2" t="s">
        <v>35</v>
      </c>
      <c r="G9" s="4" t="s">
        <v>9</v>
      </c>
      <c r="H9" s="3"/>
      <c r="I9" s="1"/>
      <c r="J9" s="1"/>
      <c r="K9" s="25"/>
      <c r="L9" s="25"/>
      <c r="M9" s="25"/>
      <c r="N9" s="25"/>
      <c r="O9" s="1"/>
      <c r="P9" s="25"/>
      <c r="Q9" s="33"/>
      <c r="R9" s="48"/>
      <c r="S9" s="38" t="str">
        <f t="shared" si="0"/>
        <v/>
      </c>
      <c r="T9" s="33"/>
    </row>
    <row r="10" spans="1:20" ht="15.5" x14ac:dyDescent="0.35">
      <c r="A10" s="44" t="str">
        <f t="shared" si="1"/>
        <v>Placeholder - Total%CYP with SEND who are a healthy weight</v>
      </c>
      <c r="B10" s="44" t="str">
        <f t="shared" si="2"/>
        <v>Placeholder - Total%CYP with SEND who are a healthy weight-1</v>
      </c>
      <c r="C10" s="43"/>
      <c r="D10" s="20" t="s">
        <v>58</v>
      </c>
      <c r="E10" s="13" t="s">
        <v>10</v>
      </c>
      <c r="F10" s="2" t="s">
        <v>34</v>
      </c>
      <c r="G10" s="3" t="s">
        <v>11</v>
      </c>
      <c r="H10" s="3"/>
      <c r="I10" s="1"/>
      <c r="J10" s="1"/>
      <c r="K10" s="25"/>
      <c r="L10" s="25"/>
      <c r="M10" s="25"/>
      <c r="N10" s="25"/>
      <c r="O10" s="1"/>
      <c r="P10" s="1"/>
      <c r="Q10" s="32"/>
      <c r="R10" s="47"/>
      <c r="S10" s="38" t="str">
        <f t="shared" si="0"/>
        <v/>
      </c>
      <c r="T10" s="38" t="str">
        <f>_xlfn.IFNA(VLOOKUP(B10,A:P,16,FALSE),"")</f>
        <v/>
      </c>
    </row>
    <row r="11" spans="1:20" ht="15.5" x14ac:dyDescent="0.35">
      <c r="A11" s="44" t="str">
        <f t="shared" si="1"/>
        <v>Placeholder - Total%YP aged 14-25 on the LD register with an up to date (annual) health check</v>
      </c>
      <c r="B11" s="44" t="str">
        <f t="shared" si="2"/>
        <v>Placeholder - Total%YP aged 14-25 on the LD register with an up to date (annual) health check-1</v>
      </c>
      <c r="C11" s="43"/>
      <c r="D11" s="20" t="s">
        <v>58</v>
      </c>
      <c r="E11" s="13" t="s">
        <v>10</v>
      </c>
      <c r="F11" s="2" t="s">
        <v>34</v>
      </c>
      <c r="G11" s="3" t="s">
        <v>12</v>
      </c>
      <c r="H11" s="3"/>
      <c r="I11" s="1"/>
      <c r="J11" s="1"/>
      <c r="K11" s="25"/>
      <c r="L11" s="25"/>
      <c r="M11" s="25"/>
      <c r="N11" s="25"/>
      <c r="O11" s="1"/>
      <c r="P11" s="1"/>
      <c r="Q11" s="32"/>
      <c r="R11" s="47"/>
      <c r="S11" s="38" t="str">
        <f t="shared" si="0"/>
        <v/>
      </c>
      <c r="T11" s="38" t="str">
        <f>_xlfn.IFNA(VLOOKUP(B11,A:P,16,FALSE),"")</f>
        <v/>
      </c>
    </row>
    <row r="12" spans="1:20" ht="15.5" x14ac:dyDescent="0.35">
      <c r="A12" s="44" t="str">
        <f t="shared" si="1"/>
        <v>Placeholder - Total%CYP with SEND meeting the PHE Physical Activity Level</v>
      </c>
      <c r="B12" s="44" t="str">
        <f t="shared" si="2"/>
        <v>Placeholder - Total%CYP with SEND meeting the PHE Physical Activity Level-1</v>
      </c>
      <c r="C12" s="43"/>
      <c r="D12" s="20" t="s">
        <v>58</v>
      </c>
      <c r="E12" s="13" t="s">
        <v>10</v>
      </c>
      <c r="F12" s="2" t="s">
        <v>34</v>
      </c>
      <c r="G12" s="3" t="s">
        <v>13</v>
      </c>
      <c r="H12" s="3"/>
      <c r="I12" s="1"/>
      <c r="J12" s="1"/>
      <c r="K12" s="25"/>
      <c r="L12" s="25"/>
      <c r="M12" s="25"/>
      <c r="N12" s="25"/>
      <c r="O12" s="1"/>
      <c r="P12" s="1"/>
      <c r="Q12" s="32"/>
      <c r="R12" s="47"/>
      <c r="S12" s="38" t="str">
        <f t="shared" si="0"/>
        <v/>
      </c>
      <c r="T12" s="38" t="str">
        <f>_xlfn.IFNA(VLOOKUP(B12,A:P,16,FALSE),"")</f>
        <v/>
      </c>
    </row>
    <row r="13" spans="1:20" ht="15.5" x14ac:dyDescent="0.35">
      <c r="A13" s="44" t="str">
        <f t="shared" si="1"/>
        <v>Placeholder - Total%CYP with SEND reporting an improvement in their anxiety levels after accessing mental health support</v>
      </c>
      <c r="B13" s="44" t="str">
        <f t="shared" si="2"/>
        <v>Placeholder - Total%CYP with SEND reporting an improvement in their anxiety levels after accessing mental health support-1</v>
      </c>
      <c r="C13" s="43"/>
      <c r="D13" s="20" t="s">
        <v>58</v>
      </c>
      <c r="E13" s="13" t="s">
        <v>14</v>
      </c>
      <c r="F13" s="2" t="s">
        <v>34</v>
      </c>
      <c r="G13" s="4" t="s">
        <v>15</v>
      </c>
      <c r="H13" s="3"/>
      <c r="I13" s="1"/>
      <c r="J13" s="1"/>
      <c r="K13" s="25"/>
      <c r="L13" s="25"/>
      <c r="M13" s="25"/>
      <c r="N13" s="25"/>
      <c r="O13" s="1"/>
      <c r="P13" s="1"/>
      <c r="Q13" s="32"/>
      <c r="R13" s="47"/>
      <c r="S13" s="38" t="str">
        <f t="shared" si="0"/>
        <v/>
      </c>
      <c r="T13" s="38" t="str">
        <f>_xlfn.IFNA(VLOOKUP(B13,A:P,16,FALSE),"")</f>
        <v/>
      </c>
    </row>
    <row r="14" spans="1:20" ht="15.5" x14ac:dyDescent="0.35">
      <c r="A14" s="44" t="str">
        <f t="shared" si="1"/>
        <v>Placeholder - Total#CYP with SEND missing school because of anxiety</v>
      </c>
      <c r="B14" s="44" t="str">
        <f t="shared" si="2"/>
        <v>Placeholder - Total#CYP with SEND missing school because of anxiety-1</v>
      </c>
      <c r="C14" s="43"/>
      <c r="D14" s="20" t="s">
        <v>58</v>
      </c>
      <c r="E14" s="13" t="s">
        <v>36</v>
      </c>
      <c r="F14" s="2" t="s">
        <v>35</v>
      </c>
      <c r="G14" s="3" t="s">
        <v>16</v>
      </c>
      <c r="H14" s="3"/>
      <c r="I14" s="1"/>
      <c r="J14" s="1"/>
      <c r="K14" s="25"/>
      <c r="L14" s="25"/>
      <c r="M14" s="25"/>
      <c r="N14" s="25"/>
      <c r="O14" s="1"/>
      <c r="P14" s="25"/>
      <c r="Q14" s="33"/>
      <c r="R14" s="48"/>
      <c r="S14" s="38" t="str">
        <f t="shared" si="0"/>
        <v/>
      </c>
      <c r="T14" s="33"/>
    </row>
    <row r="15" spans="1:20" ht="15.5" x14ac:dyDescent="0.35">
      <c r="A15" s="44" t="str">
        <f t="shared" si="1"/>
        <v>Placeholder - Total%CYP who give a high rating to the support they have received</v>
      </c>
      <c r="B15" s="44" t="str">
        <f t="shared" si="2"/>
        <v>Placeholder - Total%CYP who give a high rating to the support they have received-1</v>
      </c>
      <c r="C15" s="43"/>
      <c r="D15" s="20" t="s">
        <v>58</v>
      </c>
      <c r="E15" s="13" t="s">
        <v>17</v>
      </c>
      <c r="F15" s="2" t="s">
        <v>34</v>
      </c>
      <c r="G15" s="3" t="s">
        <v>18</v>
      </c>
      <c r="H15" s="3"/>
      <c r="I15" s="1"/>
      <c r="J15" s="1"/>
      <c r="K15" s="25"/>
      <c r="L15" s="25"/>
      <c r="M15" s="25"/>
      <c r="N15" s="25"/>
      <c r="O15" s="1"/>
      <c r="P15" s="1"/>
      <c r="Q15" s="32"/>
      <c r="R15" s="47"/>
      <c r="S15" s="38" t="str">
        <f t="shared" si="0"/>
        <v/>
      </c>
      <c r="T15" s="38" t="str">
        <f>_xlfn.IFNA(VLOOKUP(B15,A:P,16,FALSE),"")</f>
        <v/>
      </c>
    </row>
    <row r="16" spans="1:20" ht="15.5" x14ac:dyDescent="0.35">
      <c r="A16" s="44" t="str">
        <f t="shared" si="1"/>
        <v>Placeholder - Total%Parent carers who stated that they know who to contact to get the support they need for their child</v>
      </c>
      <c r="B16" s="44" t="str">
        <f t="shared" si="2"/>
        <v>Placeholder - Total%Parent carers who stated that they know who to contact to get the support they need for their child-1</v>
      </c>
      <c r="C16" s="43"/>
      <c r="D16" s="20" t="s">
        <v>58</v>
      </c>
      <c r="E16" s="15" t="s">
        <v>17</v>
      </c>
      <c r="F16" s="2" t="s">
        <v>34</v>
      </c>
      <c r="G16" s="4" t="s">
        <v>19</v>
      </c>
      <c r="H16" s="3"/>
      <c r="I16" s="1"/>
      <c r="J16" s="1"/>
      <c r="K16" s="25"/>
      <c r="L16" s="25"/>
      <c r="M16" s="25"/>
      <c r="N16" s="25"/>
      <c r="O16" s="1"/>
      <c r="P16" s="1"/>
      <c r="Q16" s="32"/>
      <c r="R16" s="47"/>
      <c r="S16" s="38" t="str">
        <f t="shared" si="0"/>
        <v/>
      </c>
      <c r="T16" s="38" t="str">
        <f>_xlfn.IFNA(VLOOKUP(B16,A:P,16,FALSE),"")</f>
        <v/>
      </c>
    </row>
    <row r="17" spans="1:20" ht="15.5" x14ac:dyDescent="0.35">
      <c r="A17" s="44" t="str">
        <f t="shared" si="1"/>
        <v>Placeholder - Total#CYP with SEND accessing short break activities</v>
      </c>
      <c r="B17" s="44" t="str">
        <f t="shared" si="2"/>
        <v>Placeholder - Total#CYP with SEND accessing short break activities-1</v>
      </c>
      <c r="C17" s="43"/>
      <c r="D17" s="20" t="s">
        <v>58</v>
      </c>
      <c r="E17" s="15" t="s">
        <v>17</v>
      </c>
      <c r="F17" s="2" t="s">
        <v>35</v>
      </c>
      <c r="G17" s="3" t="s">
        <v>20</v>
      </c>
      <c r="H17" s="3"/>
      <c r="I17" s="1"/>
      <c r="J17" s="1"/>
      <c r="K17" s="25"/>
      <c r="L17" s="25"/>
      <c r="M17" s="25"/>
      <c r="N17" s="25"/>
      <c r="O17" s="1"/>
      <c r="P17" s="25"/>
      <c r="Q17" s="33"/>
      <c r="R17" s="48"/>
      <c r="S17" s="38" t="str">
        <f t="shared" si="0"/>
        <v/>
      </c>
      <c r="T17" s="33"/>
    </row>
    <row r="18" spans="1:20" ht="15.5" x14ac:dyDescent="0.35">
      <c r="A18" s="44" t="str">
        <f t="shared" si="1"/>
        <v>Placeholder - Total%Parent Carers who agree that the professionals who care for their child safely meet their health needs</v>
      </c>
      <c r="B18" s="44" t="str">
        <f t="shared" si="2"/>
        <v>Placeholder - Total%Parent Carers who agree that the professionals who care for their child safely meet their health needs-1</v>
      </c>
      <c r="C18" s="43"/>
      <c r="D18" s="20" t="s">
        <v>58</v>
      </c>
      <c r="E18" s="15" t="s">
        <v>21</v>
      </c>
      <c r="F18" s="2" t="s">
        <v>34</v>
      </c>
      <c r="G18" s="4" t="s">
        <v>22</v>
      </c>
      <c r="H18" s="3"/>
      <c r="I18" s="1"/>
      <c r="J18" s="1"/>
      <c r="K18" s="25"/>
      <c r="L18" s="25"/>
      <c r="M18" s="25"/>
      <c r="N18" s="25"/>
      <c r="O18" s="1"/>
      <c r="P18" s="1"/>
      <c r="Q18" s="32"/>
      <c r="R18" s="47"/>
      <c r="S18" s="38" t="str">
        <f t="shared" si="0"/>
        <v/>
      </c>
      <c r="T18" s="38" t="str">
        <f>_xlfn.IFNA(VLOOKUP(B18,A:P,16,FALSE),"")</f>
        <v/>
      </c>
    </row>
    <row r="19" spans="1:20" ht="15.5" x14ac:dyDescent="0.35">
      <c r="A19" s="44" t="str">
        <f t="shared" si="1"/>
        <v>Placeholder - Total%CYP with SEND who reported bullying to education staff who say the that the bullying has now stopped</v>
      </c>
      <c r="B19" s="44" t="str">
        <f t="shared" si="2"/>
        <v>Placeholder - Total%CYP with SEND who reported bullying to education staff who say the that the bullying has now stopped-1</v>
      </c>
      <c r="C19" s="43"/>
      <c r="D19" s="20" t="s">
        <v>58</v>
      </c>
      <c r="E19" s="15" t="s">
        <v>21</v>
      </c>
      <c r="F19" s="2" t="s">
        <v>34</v>
      </c>
      <c r="G19" s="4" t="s">
        <v>23</v>
      </c>
      <c r="H19" s="3"/>
      <c r="I19" s="1"/>
      <c r="J19" s="1"/>
      <c r="K19" s="25"/>
      <c r="L19" s="25"/>
      <c r="M19" s="25"/>
      <c r="N19" s="25"/>
      <c r="O19" s="1"/>
      <c r="P19" s="1"/>
      <c r="Q19" s="32"/>
      <c r="R19" s="47"/>
      <c r="S19" s="38" t="str">
        <f t="shared" si="0"/>
        <v/>
      </c>
      <c r="T19" s="38" t="str">
        <f>_xlfn.IFNA(VLOOKUP(B19,A:P,16,FALSE),"")</f>
        <v/>
      </c>
    </row>
    <row r="20" spans="1:20" ht="15.5" x14ac:dyDescent="0.35">
      <c r="A20" s="44" t="str">
        <f t="shared" si="1"/>
        <v>Placeholder - Total#MASH referrals for CYP with SEND</v>
      </c>
      <c r="B20" s="44" t="str">
        <f t="shared" si="2"/>
        <v>Placeholder - Total#MASH referrals for CYP with SEND-1</v>
      </c>
      <c r="C20" s="43"/>
      <c r="D20" s="20" t="s">
        <v>58</v>
      </c>
      <c r="E20" s="15" t="s">
        <v>21</v>
      </c>
      <c r="F20" s="2" t="s">
        <v>35</v>
      </c>
      <c r="G20" s="3" t="s">
        <v>24</v>
      </c>
      <c r="H20" s="3"/>
      <c r="I20" s="1"/>
      <c r="J20" s="1"/>
      <c r="K20" s="25"/>
      <c r="L20" s="25"/>
      <c r="M20" s="25"/>
      <c r="N20" s="25"/>
      <c r="O20" s="1"/>
      <c r="P20" s="25"/>
      <c r="Q20" s="33"/>
      <c r="R20" s="52"/>
      <c r="S20" s="38" t="str">
        <f t="shared" si="0"/>
        <v/>
      </c>
      <c r="T20" s="33"/>
    </row>
    <row r="21" spans="1:20" ht="15.5" x14ac:dyDescent="0.35">
      <c r="A21" s="44" t="str">
        <f t="shared" si="1"/>
        <v>Placeholder - Total#CYP who are CiN/CP/CSE/CCE</v>
      </c>
      <c r="B21" s="44" t="str">
        <f t="shared" si="2"/>
        <v>Placeholder - Total#CYP who are CiN/CP/CSE/CCE-1</v>
      </c>
      <c r="C21" s="43"/>
      <c r="D21" s="20" t="s">
        <v>58</v>
      </c>
      <c r="E21" s="15" t="s">
        <v>21</v>
      </c>
      <c r="F21" s="2" t="s">
        <v>35</v>
      </c>
      <c r="G21" s="3" t="s">
        <v>25</v>
      </c>
      <c r="H21" s="3"/>
      <c r="I21" s="1"/>
      <c r="J21" s="1"/>
      <c r="K21" s="25"/>
      <c r="L21" s="25"/>
      <c r="M21" s="25"/>
      <c r="N21" s="25"/>
      <c r="O21" s="1"/>
      <c r="P21" s="25"/>
      <c r="Q21" s="33"/>
      <c r="R21" s="52"/>
      <c r="S21" s="38" t="str">
        <f t="shared" si="0"/>
        <v/>
      </c>
      <c r="T21" s="33"/>
    </row>
    <row r="22" spans="1:20" ht="15.5" x14ac:dyDescent="0.35">
      <c r="A22" s="44" t="str">
        <f t="shared" si="1"/>
        <v>Placeholder - Total#Young people with SEND (18-25) in employment</v>
      </c>
      <c r="B22" s="44" t="str">
        <f t="shared" si="2"/>
        <v>Placeholder - Total#Young people with SEND (18-25) in employment-1</v>
      </c>
      <c r="C22" s="43"/>
      <c r="D22" s="20" t="s">
        <v>58</v>
      </c>
      <c r="E22" s="16" t="s">
        <v>37</v>
      </c>
      <c r="F22" s="2" t="s">
        <v>35</v>
      </c>
      <c r="G22" s="6" t="s">
        <v>39</v>
      </c>
      <c r="H22" s="3"/>
      <c r="I22" s="1"/>
      <c r="J22" s="1"/>
      <c r="K22" s="25"/>
      <c r="L22" s="25"/>
      <c r="M22" s="25"/>
      <c r="N22" s="25"/>
      <c r="O22" s="1"/>
      <c r="P22" s="25"/>
      <c r="Q22" s="33"/>
      <c r="R22" s="52"/>
      <c r="S22" s="38" t="str">
        <f t="shared" si="0"/>
        <v/>
      </c>
      <c r="T22" s="33"/>
    </row>
    <row r="23" spans="1:20" ht="15.5" x14ac:dyDescent="0.35">
      <c r="A23" s="44" t="str">
        <f t="shared" si="1"/>
        <v>Placeholder - Total#Young people with SEND (16-25) undertaking a supported internship or apprenticeship</v>
      </c>
      <c r="B23" s="44" t="str">
        <f t="shared" si="2"/>
        <v>Placeholder - Total#Young people with SEND (16-25) undertaking a supported internship or apprenticeship-1</v>
      </c>
      <c r="C23" s="43"/>
      <c r="D23" s="20" t="s">
        <v>58</v>
      </c>
      <c r="E23" s="16" t="s">
        <v>37</v>
      </c>
      <c r="F23" s="2" t="s">
        <v>35</v>
      </c>
      <c r="G23" s="6" t="s">
        <v>38</v>
      </c>
      <c r="H23" s="3"/>
      <c r="I23" s="1"/>
      <c r="J23" s="1"/>
      <c r="K23" s="25"/>
      <c r="L23" s="25"/>
      <c r="M23" s="25"/>
      <c r="N23" s="25"/>
      <c r="O23" s="1"/>
      <c r="P23" s="25"/>
      <c r="Q23" s="33"/>
      <c r="R23" s="52"/>
      <c r="S23" s="38" t="str">
        <f t="shared" si="0"/>
        <v/>
      </c>
      <c r="T23" s="33"/>
    </row>
    <row r="24" spans="1:20" ht="15.5" x14ac:dyDescent="0.35">
      <c r="A24" s="44" t="str">
        <f t="shared" si="1"/>
        <v>Placeholder - Total%Young people with SEND (18-25) in employment</v>
      </c>
      <c r="B24" s="44" t="str">
        <f t="shared" si="2"/>
        <v>Placeholder - Total%Young people with SEND (18-25) in employment-1</v>
      </c>
      <c r="C24" s="43"/>
      <c r="D24" s="20" t="s">
        <v>58</v>
      </c>
      <c r="E24" s="16" t="s">
        <v>37</v>
      </c>
      <c r="F24" s="2" t="s">
        <v>34</v>
      </c>
      <c r="G24" s="6" t="s">
        <v>39</v>
      </c>
      <c r="H24" s="3"/>
      <c r="I24" s="1"/>
      <c r="J24" s="1"/>
      <c r="K24" s="25"/>
      <c r="L24" s="25"/>
      <c r="M24" s="25"/>
      <c r="N24" s="25"/>
      <c r="O24" s="1"/>
      <c r="P24" s="26"/>
      <c r="Q24" s="53"/>
      <c r="R24" s="49"/>
      <c r="S24" s="38" t="str">
        <f t="shared" si="0"/>
        <v/>
      </c>
      <c r="T24" s="38" t="str">
        <f>_xlfn.IFNA(VLOOKUP(B24,A:P,16,FALSE),"")</f>
        <v/>
      </c>
    </row>
    <row r="25" spans="1:20" ht="15.5" x14ac:dyDescent="0.35">
      <c r="A25" s="44" t="str">
        <f t="shared" si="1"/>
        <v>Placeholder - Total%Young people with SEND (16-25) undertaking a supported internship or apprenticeship</v>
      </c>
      <c r="B25" s="44" t="str">
        <f t="shared" si="2"/>
        <v>Placeholder - Total%Young people with SEND (16-25) undertaking a supported internship or apprenticeship-1</v>
      </c>
      <c r="C25" s="43"/>
      <c r="D25" s="20" t="s">
        <v>58</v>
      </c>
      <c r="E25" s="16" t="s">
        <v>37</v>
      </c>
      <c r="F25" s="2" t="s">
        <v>34</v>
      </c>
      <c r="G25" s="6" t="s">
        <v>38</v>
      </c>
      <c r="H25" s="3"/>
      <c r="I25" s="1"/>
      <c r="J25" s="1"/>
      <c r="K25" s="25"/>
      <c r="L25" s="25"/>
      <c r="M25" s="25"/>
      <c r="N25" s="25"/>
      <c r="O25" s="1"/>
      <c r="P25" s="26"/>
      <c r="Q25" s="53"/>
      <c r="R25" s="49"/>
      <c r="S25" s="38" t="str">
        <f t="shared" si="0"/>
        <v/>
      </c>
      <c r="T25" s="38" t="str">
        <f>_xlfn.IFNA(VLOOKUP(B25,A:P,16,FALSE),"")</f>
        <v/>
      </c>
    </row>
    <row r="26" spans="1:20" ht="15.5" x14ac:dyDescent="0.35">
      <c r="A26" s="44" t="str">
        <f>D26&amp;F26&amp;G26&amp;J26&amp;K26&amp;L26&amp;M26&amp;N26&amp;I26</f>
        <v>Placeholder -  Demographic Split%EHC plans reviewed by the child and their parent carer or the young person</v>
      </c>
      <c r="B26" s="44" t="str">
        <f>D26&amp;F26&amp;G26&amp;J26&amp;K26&amp;L26&amp;M26&amp;N26&amp;(I26-1)</f>
        <v>Placeholder -  Demographic Split%EHC plans reviewed by the child and their parent carer or the young person-1</v>
      </c>
      <c r="C26" s="43" t="str">
        <f>"Demographic Split"&amp;F26&amp;G26&amp;J26&amp;K26&amp;L26&amp;M26&amp;N26&amp;I26</f>
        <v>Demographic Split%EHC plans reviewed by the child and their parent carer or the young person</v>
      </c>
      <c r="D26" s="20" t="s">
        <v>59</v>
      </c>
      <c r="E26" s="13" t="s">
        <v>2</v>
      </c>
      <c r="F26" s="2" t="s">
        <v>34</v>
      </c>
      <c r="G26" s="3" t="s">
        <v>69</v>
      </c>
      <c r="H26" s="3"/>
      <c r="I26" s="1"/>
      <c r="J26" s="1"/>
      <c r="K26" s="25"/>
      <c r="L26" s="1"/>
      <c r="M26" s="1"/>
      <c r="N26" s="1"/>
      <c r="O26" s="1"/>
      <c r="P26" s="26"/>
      <c r="Q26" s="33"/>
      <c r="R26" s="49"/>
      <c r="S26" s="38" t="str">
        <f t="shared" si="0"/>
        <v/>
      </c>
      <c r="T26" s="38" t="str">
        <f>_xlfn.IFNA(VLOOKUP(B26,A:P,16,FALSE),"")</f>
        <v/>
      </c>
    </row>
    <row r="27" spans="1:20" ht="15.5" x14ac:dyDescent="0.35">
      <c r="A27" s="44" t="str">
        <f t="shared" ref="A27:A49" si="3">D27&amp;F27&amp;G27&amp;J27&amp;K27&amp;L27&amp;M27&amp;N27&amp;I27</f>
        <v>Placeholder -  Demographic Split%CYP meeting their outcomes in EHC plans</v>
      </c>
      <c r="B27" s="44" t="str">
        <f t="shared" ref="B27:B49" si="4">D27&amp;F27&amp;G27&amp;J27&amp;K27&amp;L27&amp;M27&amp;N27&amp;(I27-1)</f>
        <v>Placeholder -  Demographic Split%CYP meeting their outcomes in EHC plans-1</v>
      </c>
      <c r="C27" s="43" t="str">
        <f t="shared" ref="C27:C49" si="5">"Demographic Split"&amp;F27&amp;G27&amp;J27&amp;K27&amp;L27&amp;M27&amp;N27&amp;I27</f>
        <v>Demographic Split%CYP meeting their outcomes in EHC plans</v>
      </c>
      <c r="D27" s="20" t="s">
        <v>59</v>
      </c>
      <c r="E27" s="13" t="s">
        <v>2</v>
      </c>
      <c r="F27" s="2" t="s">
        <v>34</v>
      </c>
      <c r="G27" s="3" t="s">
        <v>70</v>
      </c>
      <c r="H27" s="3"/>
      <c r="I27" s="1"/>
      <c r="J27" s="1"/>
      <c r="K27" s="25"/>
      <c r="L27" s="1"/>
      <c r="M27" s="1"/>
      <c r="N27" s="1"/>
      <c r="O27" s="1"/>
      <c r="P27" s="26"/>
      <c r="Q27" s="33"/>
      <c r="R27" s="49"/>
      <c r="S27" s="38" t="str">
        <f t="shared" si="0"/>
        <v/>
      </c>
      <c r="T27" s="38" t="str">
        <f>_xlfn.IFNA(VLOOKUP(B27,A:P,16,FALSE),"")</f>
        <v/>
      </c>
    </row>
    <row r="28" spans="1:20" ht="15.5" x14ac:dyDescent="0.35">
      <c r="A28" s="44" t="str">
        <f t="shared" si="3"/>
        <v xml:space="preserve">Placeholder -  Demographic Split#CYP and families receiving feedback on how their views have been used </v>
      </c>
      <c r="B28" s="44" t="str">
        <f t="shared" si="4"/>
        <v>Placeholder -  Demographic Split#CYP and families receiving feedback on how their views have been used -1</v>
      </c>
      <c r="C28" s="43" t="str">
        <f t="shared" si="5"/>
        <v xml:space="preserve">Demographic Split#CYP and families receiving feedback on how their views have been used </v>
      </c>
      <c r="D28" s="20" t="s">
        <v>59</v>
      </c>
      <c r="E28" s="13" t="s">
        <v>2</v>
      </c>
      <c r="F28" s="2" t="s">
        <v>35</v>
      </c>
      <c r="G28" s="3" t="s">
        <v>3</v>
      </c>
      <c r="H28" s="3"/>
      <c r="I28" s="1"/>
      <c r="J28" s="1"/>
      <c r="K28" s="1"/>
      <c r="L28" s="1"/>
      <c r="M28" s="1"/>
      <c r="N28" s="1"/>
      <c r="O28" s="1"/>
      <c r="P28" s="25"/>
      <c r="Q28" s="33"/>
      <c r="R28" s="49"/>
      <c r="S28" s="38" t="str">
        <f t="shared" si="0"/>
        <v/>
      </c>
      <c r="T28" s="33"/>
    </row>
    <row r="29" spans="1:20" ht="15.5" x14ac:dyDescent="0.35">
      <c r="A29" s="44" t="str">
        <f t="shared" si="3"/>
        <v>Placeholder -  Demographic Split#Young people with SEND who are not in education, employment or training</v>
      </c>
      <c r="B29" s="44" t="str">
        <f t="shared" si="4"/>
        <v>Placeholder -  Demographic Split#Young people with SEND who are not in education, employment or training-1</v>
      </c>
      <c r="C29" s="43" t="str">
        <f t="shared" si="5"/>
        <v>Demographic Split#Young people with SEND who are not in education, employment or training</v>
      </c>
      <c r="D29" s="20" t="s">
        <v>59</v>
      </c>
      <c r="E29" s="14" t="s">
        <v>5</v>
      </c>
      <c r="F29" s="2" t="s">
        <v>35</v>
      </c>
      <c r="G29" s="4" t="s">
        <v>4</v>
      </c>
      <c r="H29" s="3"/>
      <c r="I29" s="1"/>
      <c r="J29" s="1"/>
      <c r="K29" s="1"/>
      <c r="L29" s="1"/>
      <c r="M29" s="1"/>
      <c r="N29" s="1"/>
      <c r="O29" s="1"/>
      <c r="P29" s="25"/>
      <c r="Q29" s="33"/>
      <c r="R29" s="49"/>
      <c r="S29" s="38" t="str">
        <f t="shared" si="0"/>
        <v/>
      </c>
      <c r="T29" s="33"/>
    </row>
    <row r="30" spans="1:20" ht="15.5" x14ac:dyDescent="0.35">
      <c r="A30" s="44" t="str">
        <f t="shared" si="3"/>
        <v>Placeholder -  Demographic Split%CYP with SEND who have been excluded from school</v>
      </c>
      <c r="B30" s="44" t="str">
        <f t="shared" si="4"/>
        <v>Placeholder -  Demographic Split%CYP with SEND who have been excluded from school-1</v>
      </c>
      <c r="C30" s="43" t="str">
        <f t="shared" si="5"/>
        <v>Demographic Split%CYP with SEND who have been excluded from school</v>
      </c>
      <c r="D30" s="20" t="s">
        <v>59</v>
      </c>
      <c r="E30" s="14" t="s">
        <v>5</v>
      </c>
      <c r="F30" s="2" t="s">
        <v>34</v>
      </c>
      <c r="G30" s="3" t="s">
        <v>6</v>
      </c>
      <c r="H30" s="3"/>
      <c r="I30" s="1"/>
      <c r="J30" s="1"/>
      <c r="K30" s="1"/>
      <c r="L30" s="1"/>
      <c r="M30" s="1"/>
      <c r="N30" s="1"/>
      <c r="O30" s="1"/>
      <c r="P30" s="1"/>
      <c r="Q30" s="33"/>
      <c r="R30" s="49"/>
      <c r="S30" s="38" t="str">
        <f t="shared" si="0"/>
        <v/>
      </c>
      <c r="T30" s="38" t="str">
        <f>_xlfn.IFNA(VLOOKUP(B30,A:P,16,FALSE),"")</f>
        <v/>
      </c>
    </row>
    <row r="31" spans="1:20" ht="15.5" x14ac:dyDescent="0.35">
      <c r="A31" s="44" t="str">
        <f t="shared" si="3"/>
        <v>Placeholder -  Demographic Split%CYP with SEND on a reduced timetable</v>
      </c>
      <c r="B31" s="44" t="str">
        <f t="shared" si="4"/>
        <v>Placeholder -  Demographic Split%CYP with SEND on a reduced timetable-1</v>
      </c>
      <c r="C31" s="43" t="str">
        <f t="shared" si="5"/>
        <v>Demographic Split%CYP with SEND on a reduced timetable</v>
      </c>
      <c r="D31" s="20" t="s">
        <v>59</v>
      </c>
      <c r="E31" s="14" t="s">
        <v>5</v>
      </c>
      <c r="F31" s="2" t="s">
        <v>34</v>
      </c>
      <c r="G31" s="3" t="s">
        <v>7</v>
      </c>
      <c r="H31" s="3"/>
      <c r="I31" s="1"/>
      <c r="J31" s="1"/>
      <c r="K31" s="1"/>
      <c r="L31" s="1"/>
      <c r="M31" s="1"/>
      <c r="N31" s="1"/>
      <c r="O31" s="1"/>
      <c r="P31" s="1"/>
      <c r="Q31" s="33"/>
      <c r="R31" s="49"/>
      <c r="S31" s="38" t="str">
        <f t="shared" si="0"/>
        <v/>
      </c>
      <c r="T31" s="38" t="str">
        <f>_xlfn.IFNA(VLOOKUP(B31,A:P,16,FALSE),"")</f>
        <v/>
      </c>
    </row>
    <row r="32" spans="1:20" ht="15.5" x14ac:dyDescent="0.35">
      <c r="A32" s="44" t="str">
        <f t="shared" si="3"/>
        <v>Placeholder -  Demographic Split#School days missed by CYP with SEND missing school due to their health</v>
      </c>
      <c r="B32" s="44" t="str">
        <f t="shared" si="4"/>
        <v>Placeholder -  Demographic Split#School days missed by CYP with SEND missing school due to their health-1</v>
      </c>
      <c r="C32" s="43" t="str">
        <f t="shared" si="5"/>
        <v>Demographic Split#School days missed by CYP with SEND missing school due to their health</v>
      </c>
      <c r="D32" s="20" t="s">
        <v>59</v>
      </c>
      <c r="E32" s="13" t="s">
        <v>10</v>
      </c>
      <c r="F32" s="2" t="s">
        <v>35</v>
      </c>
      <c r="G32" s="5" t="s">
        <v>8</v>
      </c>
      <c r="H32" s="3"/>
      <c r="I32" s="1"/>
      <c r="J32" s="1"/>
      <c r="K32" s="1"/>
      <c r="L32" s="1"/>
      <c r="M32" s="1"/>
      <c r="N32" s="1"/>
      <c r="O32" s="1"/>
      <c r="P32" s="25"/>
      <c r="Q32" s="33"/>
      <c r="R32" s="49"/>
      <c r="S32" s="38" t="str">
        <f t="shared" si="0"/>
        <v/>
      </c>
      <c r="T32" s="33"/>
    </row>
    <row r="33" spans="1:20" ht="15.5" x14ac:dyDescent="0.35">
      <c r="A33" s="44" t="str">
        <f t="shared" si="3"/>
        <v>Placeholder -  Demographic Split#CYP with SEND attending A&amp;E because of poor mental health, including self-harm presentations</v>
      </c>
      <c r="B33" s="44" t="str">
        <f t="shared" si="4"/>
        <v>Placeholder -  Demographic Split#CYP with SEND attending A&amp;E because of poor mental health, including self-harm presentations-1</v>
      </c>
      <c r="C33" s="43" t="str">
        <f t="shared" si="5"/>
        <v>Demographic Split#CYP with SEND attending A&amp;E because of poor mental health, including self-harm presentations</v>
      </c>
      <c r="D33" s="20" t="s">
        <v>59</v>
      </c>
      <c r="E33" s="13" t="s">
        <v>10</v>
      </c>
      <c r="F33" s="2" t="s">
        <v>35</v>
      </c>
      <c r="G33" s="4" t="s">
        <v>9</v>
      </c>
      <c r="H33" s="3"/>
      <c r="I33" s="1"/>
      <c r="J33" s="1"/>
      <c r="K33" s="1"/>
      <c r="L33" s="1"/>
      <c r="M33" s="1"/>
      <c r="N33" s="1"/>
      <c r="O33" s="1"/>
      <c r="P33" s="25"/>
      <c r="Q33" s="33"/>
      <c r="R33" s="49"/>
      <c r="S33" s="38" t="str">
        <f t="shared" si="0"/>
        <v/>
      </c>
      <c r="T33" s="33"/>
    </row>
    <row r="34" spans="1:20" ht="15.5" x14ac:dyDescent="0.35">
      <c r="A34" s="44" t="str">
        <f t="shared" si="3"/>
        <v>Placeholder -  Demographic Split%CYP with SEND who are a healthy weight</v>
      </c>
      <c r="B34" s="44" t="str">
        <f t="shared" si="4"/>
        <v>Placeholder -  Demographic Split%CYP with SEND who are a healthy weight-1</v>
      </c>
      <c r="C34" s="43" t="str">
        <f t="shared" si="5"/>
        <v>Demographic Split%CYP with SEND who are a healthy weight</v>
      </c>
      <c r="D34" s="20" t="s">
        <v>59</v>
      </c>
      <c r="E34" s="13" t="s">
        <v>10</v>
      </c>
      <c r="F34" s="2" t="s">
        <v>34</v>
      </c>
      <c r="G34" s="3" t="s">
        <v>11</v>
      </c>
      <c r="H34" s="3"/>
      <c r="I34" s="1"/>
      <c r="J34" s="1"/>
      <c r="K34" s="1"/>
      <c r="L34" s="1"/>
      <c r="M34" s="1"/>
      <c r="N34" s="1"/>
      <c r="O34" s="1"/>
      <c r="P34" s="1"/>
      <c r="Q34" s="33"/>
      <c r="R34" s="49"/>
      <c r="S34" s="38" t="str">
        <f t="shared" si="0"/>
        <v/>
      </c>
      <c r="T34" s="38" t="str">
        <f>_xlfn.IFNA(VLOOKUP(B34,A:P,16,FALSE),"")</f>
        <v/>
      </c>
    </row>
    <row r="35" spans="1:20" ht="15.5" x14ac:dyDescent="0.35">
      <c r="A35" s="44" t="str">
        <f t="shared" si="3"/>
        <v>Placeholder -  Demographic Split%YP aged 14-25 on the LD register with an up to date (annual) health check</v>
      </c>
      <c r="B35" s="44" t="str">
        <f t="shared" si="4"/>
        <v>Placeholder -  Demographic Split%YP aged 14-25 on the LD register with an up to date (annual) health check-1</v>
      </c>
      <c r="C35" s="43" t="str">
        <f t="shared" si="5"/>
        <v>Demographic Split%YP aged 14-25 on the LD register with an up to date (annual) health check</v>
      </c>
      <c r="D35" s="20" t="s">
        <v>59</v>
      </c>
      <c r="E35" s="13" t="s">
        <v>10</v>
      </c>
      <c r="F35" s="2" t="s">
        <v>34</v>
      </c>
      <c r="G35" s="27" t="s">
        <v>12</v>
      </c>
      <c r="H35" s="3"/>
      <c r="I35" s="1"/>
      <c r="J35" s="1"/>
      <c r="K35" s="1"/>
      <c r="L35" s="1"/>
      <c r="M35" s="1"/>
      <c r="N35" s="1"/>
      <c r="O35" s="1"/>
      <c r="P35" s="1"/>
      <c r="Q35" s="33"/>
      <c r="R35" s="49"/>
      <c r="S35" s="38" t="str">
        <f t="shared" si="0"/>
        <v/>
      </c>
      <c r="T35" s="38" t="str">
        <f>_xlfn.IFNA(VLOOKUP(B35,A:P,16,FALSE),"")</f>
        <v/>
      </c>
    </row>
    <row r="36" spans="1:20" ht="15.5" x14ac:dyDescent="0.35">
      <c r="A36" s="44" t="str">
        <f t="shared" si="3"/>
        <v>Placeholder -  Demographic Split%CYP with SEND meeting the PHE Physical Activity Level</v>
      </c>
      <c r="B36" s="44" t="str">
        <f t="shared" si="4"/>
        <v>Placeholder -  Demographic Split%CYP with SEND meeting the PHE Physical Activity Level-1</v>
      </c>
      <c r="C36" s="43" t="str">
        <f t="shared" si="5"/>
        <v>Demographic Split%CYP with SEND meeting the PHE Physical Activity Level</v>
      </c>
      <c r="D36" s="20" t="s">
        <v>59</v>
      </c>
      <c r="E36" s="13" t="s">
        <v>10</v>
      </c>
      <c r="F36" s="2" t="s">
        <v>34</v>
      </c>
      <c r="G36" s="3" t="s">
        <v>13</v>
      </c>
      <c r="H36" s="3"/>
      <c r="I36" s="1"/>
      <c r="J36" s="1"/>
      <c r="K36" s="1"/>
      <c r="L36" s="1"/>
      <c r="M36" s="1"/>
      <c r="N36" s="1"/>
      <c r="O36" s="1"/>
      <c r="P36" s="1"/>
      <c r="Q36" s="33"/>
      <c r="R36" s="49"/>
      <c r="S36" s="38" t="str">
        <f t="shared" si="0"/>
        <v/>
      </c>
      <c r="T36" s="38" t="str">
        <f>_xlfn.IFNA(VLOOKUP(B36,A:P,16,FALSE),"")</f>
        <v/>
      </c>
    </row>
    <row r="37" spans="1:20" ht="15.5" x14ac:dyDescent="0.35">
      <c r="A37" s="44" t="str">
        <f t="shared" si="3"/>
        <v>Placeholder -  Demographic Split%CYP with SEND reporting an improvement in their anxiety levels after accessing mental health support</v>
      </c>
      <c r="B37" s="44" t="str">
        <f t="shared" si="4"/>
        <v>Placeholder -  Demographic Split%CYP with SEND reporting an improvement in their anxiety levels after accessing mental health support-1</v>
      </c>
      <c r="C37" s="43" t="str">
        <f t="shared" si="5"/>
        <v>Demographic Split%CYP with SEND reporting an improvement in their anxiety levels after accessing mental health support</v>
      </c>
      <c r="D37" s="20" t="s">
        <v>59</v>
      </c>
      <c r="E37" s="13" t="s">
        <v>14</v>
      </c>
      <c r="F37" s="2" t="s">
        <v>34</v>
      </c>
      <c r="G37" s="4" t="s">
        <v>15</v>
      </c>
      <c r="H37" s="3"/>
      <c r="I37" s="1"/>
      <c r="J37" s="1"/>
      <c r="K37" s="1"/>
      <c r="L37" s="1"/>
      <c r="M37" s="1"/>
      <c r="N37" s="1"/>
      <c r="O37" s="1"/>
      <c r="P37" s="1"/>
      <c r="Q37" s="33"/>
      <c r="R37" s="49"/>
      <c r="S37" s="38" t="str">
        <f t="shared" si="0"/>
        <v/>
      </c>
      <c r="T37" s="38" t="str">
        <f>_xlfn.IFNA(VLOOKUP(B37,A:P,16,FALSE),"")</f>
        <v/>
      </c>
    </row>
    <row r="38" spans="1:20" ht="15.5" x14ac:dyDescent="0.35">
      <c r="A38" s="44" t="str">
        <f t="shared" si="3"/>
        <v>Placeholder -  Demographic Split#CYP with SEND missing school because of anxiety</v>
      </c>
      <c r="B38" s="44" t="str">
        <f t="shared" si="4"/>
        <v>Placeholder -  Demographic Split#CYP with SEND missing school because of anxiety-1</v>
      </c>
      <c r="C38" s="43" t="str">
        <f t="shared" si="5"/>
        <v>Demographic Split#CYP with SEND missing school because of anxiety</v>
      </c>
      <c r="D38" s="20" t="s">
        <v>59</v>
      </c>
      <c r="E38" s="13" t="s">
        <v>36</v>
      </c>
      <c r="F38" s="2" t="s">
        <v>35</v>
      </c>
      <c r="G38" s="3" t="s">
        <v>16</v>
      </c>
      <c r="H38" s="3"/>
      <c r="I38" s="1"/>
      <c r="J38" s="1"/>
      <c r="K38" s="1"/>
      <c r="L38" s="1"/>
      <c r="M38" s="1"/>
      <c r="N38" s="1"/>
      <c r="O38" s="1"/>
      <c r="P38" s="25"/>
      <c r="Q38" s="33"/>
      <c r="R38" s="49"/>
      <c r="S38" s="38" t="str">
        <f t="shared" si="0"/>
        <v/>
      </c>
      <c r="T38" s="33"/>
    </row>
    <row r="39" spans="1:20" ht="15.5" x14ac:dyDescent="0.35">
      <c r="A39" s="44" t="str">
        <f t="shared" si="3"/>
        <v>Placeholder -  Demographic Split%CYP who give a high rating to the support they have received</v>
      </c>
      <c r="B39" s="44" t="str">
        <f t="shared" si="4"/>
        <v>Placeholder -  Demographic Split%CYP who give a high rating to the support they have received-1</v>
      </c>
      <c r="C39" s="43" t="str">
        <f t="shared" si="5"/>
        <v>Demographic Split%CYP who give a high rating to the support they have received</v>
      </c>
      <c r="D39" s="20" t="s">
        <v>59</v>
      </c>
      <c r="E39" s="13" t="s">
        <v>17</v>
      </c>
      <c r="F39" s="2" t="s">
        <v>34</v>
      </c>
      <c r="G39" s="3" t="s">
        <v>18</v>
      </c>
      <c r="H39" s="3"/>
      <c r="I39" s="1"/>
      <c r="J39" s="1"/>
      <c r="K39" s="1"/>
      <c r="L39" s="1"/>
      <c r="M39" s="1"/>
      <c r="N39" s="1"/>
      <c r="O39" s="1"/>
      <c r="P39" s="1"/>
      <c r="Q39" s="33"/>
      <c r="R39" s="49"/>
      <c r="S39" s="38" t="str">
        <f t="shared" si="0"/>
        <v/>
      </c>
      <c r="T39" s="38" t="str">
        <f>_xlfn.IFNA(VLOOKUP(B39,A:P,16,FALSE),"")</f>
        <v/>
      </c>
    </row>
    <row r="40" spans="1:20" ht="15.5" x14ac:dyDescent="0.35">
      <c r="A40" s="44" t="str">
        <f t="shared" si="3"/>
        <v>Placeholder -  Demographic Split%Parent carers who stated that they know who to contact to get the support they need for their child</v>
      </c>
      <c r="B40" s="44" t="str">
        <f t="shared" si="4"/>
        <v>Placeholder -  Demographic Split%Parent carers who stated that they know who to contact to get the support they need for their child-1</v>
      </c>
      <c r="C40" s="43" t="str">
        <f t="shared" si="5"/>
        <v>Demographic Split%Parent carers who stated that they know who to contact to get the support they need for their child</v>
      </c>
      <c r="D40" s="20" t="s">
        <v>59</v>
      </c>
      <c r="E40" s="15" t="s">
        <v>17</v>
      </c>
      <c r="F40" s="2" t="s">
        <v>34</v>
      </c>
      <c r="G40" s="4" t="s">
        <v>19</v>
      </c>
      <c r="H40" s="3"/>
      <c r="I40" s="1"/>
      <c r="J40" s="1"/>
      <c r="K40" s="1"/>
      <c r="L40" s="1"/>
      <c r="M40" s="1"/>
      <c r="N40" s="1"/>
      <c r="O40" s="1"/>
      <c r="P40" s="1"/>
      <c r="Q40" s="33"/>
      <c r="R40" s="49"/>
      <c r="S40" s="38" t="str">
        <f t="shared" si="0"/>
        <v/>
      </c>
      <c r="T40" s="38" t="str">
        <f>_xlfn.IFNA(VLOOKUP(B40,A:P,16,FALSE),"")</f>
        <v/>
      </c>
    </row>
    <row r="41" spans="1:20" ht="15.5" x14ac:dyDescent="0.35">
      <c r="A41" s="44" t="str">
        <f t="shared" si="3"/>
        <v>Placeholder -  Demographic Split#CYP with SEND accessing short break activities</v>
      </c>
      <c r="B41" s="44" t="str">
        <f t="shared" si="4"/>
        <v>Placeholder -  Demographic Split#CYP with SEND accessing short break activities-1</v>
      </c>
      <c r="C41" s="43" t="str">
        <f t="shared" si="5"/>
        <v>Demographic Split#CYP with SEND accessing short break activities</v>
      </c>
      <c r="D41" s="20" t="s">
        <v>59</v>
      </c>
      <c r="E41" s="15" t="s">
        <v>17</v>
      </c>
      <c r="F41" s="2" t="s">
        <v>35</v>
      </c>
      <c r="G41" s="3" t="s">
        <v>20</v>
      </c>
      <c r="H41" s="3"/>
      <c r="I41" s="1"/>
      <c r="J41" s="1"/>
      <c r="K41" s="1"/>
      <c r="L41" s="1"/>
      <c r="M41" s="1"/>
      <c r="N41" s="1"/>
      <c r="O41" s="1"/>
      <c r="P41" s="25"/>
      <c r="Q41" s="33"/>
      <c r="R41" s="49"/>
      <c r="S41" s="38" t="str">
        <f t="shared" si="0"/>
        <v/>
      </c>
      <c r="T41" s="33"/>
    </row>
    <row r="42" spans="1:20" ht="15.5" x14ac:dyDescent="0.35">
      <c r="A42" s="44" t="str">
        <f t="shared" si="3"/>
        <v>Placeholder -  Demographic Split%Parent Carers who agree that the professionals who care for their child safely meet their health needs</v>
      </c>
      <c r="B42" s="44" t="str">
        <f t="shared" si="4"/>
        <v>Placeholder -  Demographic Split%Parent Carers who agree that the professionals who care for their child safely meet their health needs-1</v>
      </c>
      <c r="C42" s="43" t="str">
        <f t="shared" si="5"/>
        <v>Demographic Split%Parent Carers who agree that the professionals who care for their child safely meet their health needs</v>
      </c>
      <c r="D42" s="20" t="s">
        <v>59</v>
      </c>
      <c r="E42" s="15" t="s">
        <v>21</v>
      </c>
      <c r="F42" s="2" t="s">
        <v>34</v>
      </c>
      <c r="G42" s="4" t="s">
        <v>22</v>
      </c>
      <c r="H42" s="3"/>
      <c r="I42" s="1"/>
      <c r="J42" s="1"/>
      <c r="K42" s="1"/>
      <c r="L42" s="1"/>
      <c r="M42" s="1"/>
      <c r="N42" s="1"/>
      <c r="O42" s="1"/>
      <c r="P42" s="1"/>
      <c r="Q42" s="33"/>
      <c r="R42" s="49"/>
      <c r="S42" s="38" t="str">
        <f t="shared" si="0"/>
        <v/>
      </c>
      <c r="T42" s="38" t="str">
        <f>_xlfn.IFNA(VLOOKUP(B42,A:P,16,FALSE),"")</f>
        <v/>
      </c>
    </row>
    <row r="43" spans="1:20" ht="15.5" x14ac:dyDescent="0.35">
      <c r="A43" s="44" t="str">
        <f t="shared" si="3"/>
        <v>Placeholder -  Demographic Split%CYP with SEND who reported bullying to education staff who say the that the bullying has now stopped</v>
      </c>
      <c r="B43" s="44" t="str">
        <f t="shared" si="4"/>
        <v>Placeholder -  Demographic Split%CYP with SEND who reported bullying to education staff who say the that the bullying has now stopped-1</v>
      </c>
      <c r="C43" s="43" t="str">
        <f t="shared" si="5"/>
        <v>Demographic Split%CYP with SEND who reported bullying to education staff who say the that the bullying has now stopped</v>
      </c>
      <c r="D43" s="20" t="s">
        <v>59</v>
      </c>
      <c r="E43" s="15" t="s">
        <v>21</v>
      </c>
      <c r="F43" s="2" t="s">
        <v>34</v>
      </c>
      <c r="G43" s="4" t="s">
        <v>23</v>
      </c>
      <c r="H43" s="3"/>
      <c r="I43" s="1"/>
      <c r="J43" s="1"/>
      <c r="K43" s="1"/>
      <c r="L43" s="1"/>
      <c r="M43" s="1"/>
      <c r="N43" s="1"/>
      <c r="O43" s="1"/>
      <c r="P43" s="1"/>
      <c r="Q43" s="33"/>
      <c r="R43" s="49"/>
      <c r="S43" s="38" t="str">
        <f t="shared" si="0"/>
        <v/>
      </c>
      <c r="T43" s="38" t="str">
        <f>_xlfn.IFNA(VLOOKUP(B43,A:P,16,FALSE),"")</f>
        <v/>
      </c>
    </row>
    <row r="44" spans="1:20" ht="15.5" x14ac:dyDescent="0.35">
      <c r="A44" s="44" t="str">
        <f t="shared" si="3"/>
        <v>Placeholder -  Demographic Split#MASH referrals for CYP with SEND</v>
      </c>
      <c r="B44" s="44" t="str">
        <f t="shared" si="4"/>
        <v>Placeholder -  Demographic Split#MASH referrals for CYP with SEND-1</v>
      </c>
      <c r="C44" s="43" t="str">
        <f t="shared" si="5"/>
        <v>Demographic Split#MASH referrals for CYP with SEND</v>
      </c>
      <c r="D44" s="20" t="s">
        <v>59</v>
      </c>
      <c r="E44" s="15" t="s">
        <v>21</v>
      </c>
      <c r="F44" s="2" t="s">
        <v>35</v>
      </c>
      <c r="G44" s="3" t="s">
        <v>24</v>
      </c>
      <c r="H44" s="3"/>
      <c r="I44" s="1"/>
      <c r="J44" s="1"/>
      <c r="K44" s="1"/>
      <c r="L44" s="1"/>
      <c r="M44" s="1"/>
      <c r="N44" s="1"/>
      <c r="O44" s="1"/>
      <c r="P44" s="25"/>
      <c r="Q44" s="33"/>
      <c r="R44" s="49"/>
      <c r="S44" s="38" t="str">
        <f t="shared" si="0"/>
        <v/>
      </c>
      <c r="T44" s="33"/>
    </row>
    <row r="45" spans="1:20" ht="15.5" x14ac:dyDescent="0.35">
      <c r="A45" s="44" t="str">
        <f t="shared" si="3"/>
        <v>Placeholder -  Demographic Split#CYP who are CiN/CP/CSE/CCE</v>
      </c>
      <c r="B45" s="44" t="str">
        <f t="shared" si="4"/>
        <v>Placeholder -  Demographic Split#CYP who are CiN/CP/CSE/CCE-1</v>
      </c>
      <c r="C45" s="43" t="str">
        <f t="shared" si="5"/>
        <v>Demographic Split#CYP who are CiN/CP/CSE/CCE</v>
      </c>
      <c r="D45" s="20" t="s">
        <v>59</v>
      </c>
      <c r="E45" s="15" t="s">
        <v>21</v>
      </c>
      <c r="F45" s="2" t="s">
        <v>35</v>
      </c>
      <c r="G45" s="3" t="s">
        <v>25</v>
      </c>
      <c r="H45" s="3"/>
      <c r="I45" s="1"/>
      <c r="J45" s="1"/>
      <c r="K45" s="1"/>
      <c r="L45" s="1"/>
      <c r="M45" s="1"/>
      <c r="N45" s="1"/>
      <c r="O45" s="1"/>
      <c r="P45" s="25"/>
      <c r="Q45" s="33"/>
      <c r="R45" s="49"/>
      <c r="S45" s="38" t="str">
        <f t="shared" si="0"/>
        <v/>
      </c>
      <c r="T45" s="33"/>
    </row>
    <row r="46" spans="1:20" ht="15.5" x14ac:dyDescent="0.35">
      <c r="A46" s="44" t="str">
        <f t="shared" si="3"/>
        <v>Placeholder -  Demographic Split%Young people with SEND (18-25) in employment</v>
      </c>
      <c r="B46" s="44" t="str">
        <f t="shared" si="4"/>
        <v>Placeholder -  Demographic Split%Young people with SEND (18-25) in employment-1</v>
      </c>
      <c r="C46" s="43" t="str">
        <f t="shared" si="5"/>
        <v>Demographic Split%Young people with SEND (18-25) in employment</v>
      </c>
      <c r="D46" s="20" t="s">
        <v>59</v>
      </c>
      <c r="E46" s="16" t="s">
        <v>37</v>
      </c>
      <c r="F46" s="2" t="s">
        <v>34</v>
      </c>
      <c r="G46" s="28" t="s">
        <v>39</v>
      </c>
      <c r="H46" s="3"/>
      <c r="I46" s="1"/>
      <c r="J46" s="1"/>
      <c r="K46" s="1"/>
      <c r="L46" s="1"/>
      <c r="M46" s="1"/>
      <c r="N46" s="1"/>
      <c r="O46" s="1"/>
      <c r="P46" s="1"/>
      <c r="Q46" s="33"/>
      <c r="R46" s="49"/>
      <c r="S46" s="38" t="str">
        <f t="shared" si="0"/>
        <v/>
      </c>
      <c r="T46" s="38" t="str">
        <f>_xlfn.IFNA(VLOOKUP(B46,A:P,16,FALSE),"")</f>
        <v/>
      </c>
    </row>
    <row r="47" spans="1:20" ht="15.5" x14ac:dyDescent="0.35">
      <c r="A47" s="44" t="str">
        <f t="shared" si="3"/>
        <v>Placeholder -  Demographic Split%Young people with SEND (16-25) undertaking a supported internship or apprenticeship</v>
      </c>
      <c r="B47" s="44" t="str">
        <f t="shared" si="4"/>
        <v>Placeholder -  Demographic Split%Young people with SEND (16-25) undertaking a supported internship or apprenticeship-1</v>
      </c>
      <c r="C47" s="43" t="str">
        <f t="shared" si="5"/>
        <v>Demographic Split%Young people with SEND (16-25) undertaking a supported internship or apprenticeship</v>
      </c>
      <c r="D47" s="20" t="s">
        <v>59</v>
      </c>
      <c r="E47" s="16" t="s">
        <v>37</v>
      </c>
      <c r="F47" s="2" t="s">
        <v>34</v>
      </c>
      <c r="G47" s="28" t="s">
        <v>38</v>
      </c>
      <c r="H47" s="3"/>
      <c r="I47" s="1"/>
      <c r="J47" s="1"/>
      <c r="K47" s="1"/>
      <c r="L47" s="1"/>
      <c r="M47" s="1"/>
      <c r="N47" s="1"/>
      <c r="O47" s="1"/>
      <c r="P47" s="1"/>
      <c r="Q47" s="33"/>
      <c r="R47" s="49"/>
      <c r="S47" s="38" t="str">
        <f t="shared" si="0"/>
        <v/>
      </c>
      <c r="T47" s="38" t="str">
        <f>_xlfn.IFNA(VLOOKUP(B47,A:P,16,FALSE),"")</f>
        <v/>
      </c>
    </row>
    <row r="48" spans="1:20" ht="15.5" x14ac:dyDescent="0.35">
      <c r="A48" s="44" t="str">
        <f t="shared" si="3"/>
        <v>Placeholder -  Demographic Split#Young people with SEND (18-25) in employment</v>
      </c>
      <c r="B48" s="44" t="str">
        <f t="shared" si="4"/>
        <v>Placeholder -  Demographic Split#Young people with SEND (18-25) in employment-1</v>
      </c>
      <c r="C48" s="43" t="str">
        <f t="shared" si="5"/>
        <v>Demographic Split#Young people with SEND (18-25) in employment</v>
      </c>
      <c r="D48" s="20" t="s">
        <v>59</v>
      </c>
      <c r="E48" s="16" t="s">
        <v>37</v>
      </c>
      <c r="F48" s="2" t="s">
        <v>35</v>
      </c>
      <c r="G48" s="28" t="s">
        <v>39</v>
      </c>
      <c r="H48" s="3"/>
      <c r="I48" s="1"/>
      <c r="J48" s="1"/>
      <c r="K48" s="1"/>
      <c r="L48" s="1"/>
      <c r="M48" s="1"/>
      <c r="N48" s="1"/>
      <c r="O48" s="1"/>
      <c r="P48" s="25"/>
      <c r="Q48" s="33"/>
      <c r="R48" s="49"/>
      <c r="S48" s="38" t="str">
        <f t="shared" si="0"/>
        <v/>
      </c>
      <c r="T48" s="33"/>
    </row>
    <row r="49" spans="1:20" ht="15.5" x14ac:dyDescent="0.35">
      <c r="A49" s="44" t="str">
        <f t="shared" si="3"/>
        <v>Placeholder -  Demographic Split#Young people with SEND (16-25) undertaking a supported internship or apprenticeship</v>
      </c>
      <c r="B49" s="44" t="str">
        <f t="shared" si="4"/>
        <v>Placeholder -  Demographic Split#Young people with SEND (16-25) undertaking a supported internship or apprenticeship-1</v>
      </c>
      <c r="C49" s="43" t="str">
        <f t="shared" si="5"/>
        <v>Demographic Split#Young people with SEND (16-25) undertaking a supported internship or apprenticeship</v>
      </c>
      <c r="D49" s="20" t="s">
        <v>59</v>
      </c>
      <c r="E49" s="16" t="s">
        <v>37</v>
      </c>
      <c r="F49" s="2" t="s">
        <v>35</v>
      </c>
      <c r="G49" s="28" t="s">
        <v>38</v>
      </c>
      <c r="H49" s="3"/>
      <c r="I49" s="1"/>
      <c r="J49" s="1"/>
      <c r="K49" s="1"/>
      <c r="L49" s="1"/>
      <c r="M49" s="1"/>
      <c r="N49" s="1"/>
      <c r="O49" s="1"/>
      <c r="P49" s="25"/>
      <c r="Q49" s="33"/>
      <c r="R49" s="49"/>
      <c r="S49" s="38" t="str">
        <f t="shared" si="0"/>
        <v/>
      </c>
      <c r="T49" s="33"/>
    </row>
    <row r="50" spans="1:20" s="10" customFormat="1" ht="15.5" x14ac:dyDescent="0.35">
      <c r="A50" s="45"/>
      <c r="B50" s="45"/>
      <c r="C50" s="45"/>
      <c r="D50" s="36" t="s">
        <v>58</v>
      </c>
      <c r="E50" s="21"/>
      <c r="F50" s="22"/>
      <c r="G50" s="24"/>
      <c r="H50" s="24"/>
      <c r="I50" s="23"/>
      <c r="J50" s="23"/>
      <c r="K50" s="23"/>
      <c r="L50" s="23"/>
      <c r="M50" s="23"/>
      <c r="N50" s="23"/>
      <c r="O50" s="23"/>
      <c r="P50" s="23"/>
      <c r="Q50" s="34"/>
      <c r="R50" s="50"/>
      <c r="S50" s="37"/>
      <c r="T50" s="37"/>
    </row>
    <row r="51" spans="1:20" x14ac:dyDescent="0.35">
      <c r="A51" s="44"/>
      <c r="B51" s="44"/>
      <c r="C51" s="44"/>
      <c r="D51" s="20"/>
      <c r="Q51"/>
      <c r="R51"/>
    </row>
    <row r="52" spans="1:20" x14ac:dyDescent="0.35">
      <c r="A52" s="44"/>
      <c r="B52" s="44"/>
      <c r="C52" s="44"/>
      <c r="D52" s="20"/>
      <c r="Q52"/>
      <c r="R52"/>
    </row>
    <row r="53" spans="1:20" x14ac:dyDescent="0.35">
      <c r="A53" s="44"/>
      <c r="B53" s="44"/>
      <c r="C53" s="44"/>
      <c r="D53" s="20"/>
      <c r="Q53"/>
      <c r="R53"/>
    </row>
    <row r="54" spans="1:20" ht="11.5" customHeight="1" x14ac:dyDescent="0.35">
      <c r="A54" s="44"/>
      <c r="B54" s="44"/>
      <c r="C54" s="44"/>
      <c r="D54" s="20"/>
      <c r="Q54"/>
      <c r="R54"/>
    </row>
    <row r="55" spans="1:20" x14ac:dyDescent="0.35">
      <c r="A55" s="44"/>
      <c r="B55" s="44"/>
      <c r="C55" s="44"/>
      <c r="D55" s="20"/>
      <c r="Q55"/>
      <c r="R55"/>
    </row>
    <row r="56" spans="1:20" x14ac:dyDescent="0.35">
      <c r="A56" s="44"/>
      <c r="B56" s="44"/>
      <c r="C56" s="44"/>
      <c r="D56" s="20"/>
      <c r="Q56"/>
      <c r="R56"/>
    </row>
    <row r="57" spans="1:20" x14ac:dyDescent="0.35">
      <c r="A57" s="44"/>
      <c r="B57" s="44"/>
      <c r="C57" s="44"/>
      <c r="D57" s="20"/>
      <c r="Q57"/>
      <c r="R57"/>
    </row>
    <row r="58" spans="1:20" x14ac:dyDescent="0.35">
      <c r="A58" s="44"/>
      <c r="B58" s="44"/>
      <c r="C58" s="44"/>
      <c r="D58" s="20"/>
      <c r="Q58"/>
      <c r="R58"/>
    </row>
    <row r="59" spans="1:20" x14ac:dyDescent="0.35">
      <c r="A59" s="44"/>
      <c r="B59" s="44"/>
      <c r="C59" s="43"/>
      <c r="D59" s="20"/>
      <c r="Q59"/>
      <c r="R59"/>
    </row>
    <row r="60" spans="1:20" x14ac:dyDescent="0.35">
      <c r="A60" s="44"/>
      <c r="B60" s="44"/>
      <c r="C60" s="43"/>
      <c r="D60" s="20"/>
      <c r="Q60"/>
      <c r="R60"/>
    </row>
    <row r="61" spans="1:20" x14ac:dyDescent="0.35">
      <c r="A61" s="44"/>
      <c r="B61" s="44"/>
      <c r="C61" s="43"/>
      <c r="D61" s="20"/>
      <c r="Q61"/>
      <c r="R61"/>
    </row>
    <row r="62" spans="1:20" x14ac:dyDescent="0.35">
      <c r="A62" s="44"/>
      <c r="B62" s="44"/>
      <c r="C62" s="43"/>
      <c r="D62" s="20"/>
      <c r="Q62"/>
      <c r="R62"/>
    </row>
    <row r="63" spans="1:20" x14ac:dyDescent="0.35">
      <c r="A63" s="44"/>
      <c r="B63" s="44"/>
      <c r="C63" s="43"/>
      <c r="D63" s="20"/>
      <c r="Q63"/>
      <c r="R63"/>
    </row>
    <row r="64" spans="1:20" x14ac:dyDescent="0.35">
      <c r="A64" s="44"/>
      <c r="B64" s="44"/>
      <c r="C64" s="43"/>
      <c r="D64" s="20"/>
      <c r="Q64"/>
      <c r="R64"/>
    </row>
    <row r="65" spans="1:18" x14ac:dyDescent="0.35">
      <c r="A65" s="44"/>
      <c r="B65" s="44"/>
      <c r="C65" s="43"/>
      <c r="D65" s="20"/>
      <c r="Q65"/>
      <c r="R65"/>
    </row>
    <row r="66" spans="1:18" x14ac:dyDescent="0.35">
      <c r="A66" s="44"/>
      <c r="B66" s="44"/>
      <c r="C66" s="43"/>
      <c r="D66" s="20"/>
      <c r="Q66"/>
      <c r="R66"/>
    </row>
    <row r="67" spans="1:18" x14ac:dyDescent="0.35">
      <c r="A67" s="44"/>
      <c r="B67" s="44"/>
      <c r="C67" s="43"/>
      <c r="D67" s="20"/>
      <c r="Q67"/>
      <c r="R67"/>
    </row>
    <row r="68" spans="1:18" x14ac:dyDescent="0.35">
      <c r="A68" s="44"/>
      <c r="B68" s="44"/>
      <c r="C68" s="43"/>
      <c r="D68" s="20"/>
      <c r="Q68"/>
      <c r="R68"/>
    </row>
    <row r="69" spans="1:18" x14ac:dyDescent="0.35">
      <c r="A69" s="44"/>
      <c r="B69" s="44"/>
      <c r="C69" s="43"/>
      <c r="D69" s="20"/>
      <c r="Q69"/>
      <c r="R69"/>
    </row>
    <row r="70" spans="1:18" x14ac:dyDescent="0.35">
      <c r="A70" s="44"/>
      <c r="B70" s="44"/>
      <c r="C70" s="43"/>
      <c r="D70" s="20"/>
      <c r="Q70"/>
      <c r="R70"/>
    </row>
    <row r="71" spans="1:18" x14ac:dyDescent="0.35">
      <c r="A71" s="44"/>
      <c r="B71" s="44"/>
      <c r="C71" s="43"/>
      <c r="D71" s="20"/>
      <c r="Q71"/>
      <c r="R71"/>
    </row>
    <row r="72" spans="1:18" x14ac:dyDescent="0.35">
      <c r="A72" s="44"/>
      <c r="B72" s="44"/>
      <c r="C72" s="43"/>
      <c r="D72" s="20"/>
      <c r="Q72"/>
      <c r="R72"/>
    </row>
    <row r="73" spans="1:18" x14ac:dyDescent="0.35">
      <c r="A73" s="44"/>
      <c r="B73" s="44"/>
      <c r="C73" s="43"/>
      <c r="D73" s="20"/>
      <c r="Q73"/>
      <c r="R73"/>
    </row>
    <row r="74" spans="1:18" x14ac:dyDescent="0.35">
      <c r="A74" s="44"/>
      <c r="B74" s="44"/>
      <c r="C74" s="43"/>
      <c r="D74" s="20"/>
      <c r="Q74"/>
      <c r="R74"/>
    </row>
    <row r="75" spans="1:18" x14ac:dyDescent="0.35">
      <c r="A75" s="44"/>
      <c r="B75" s="44"/>
      <c r="C75" s="43"/>
      <c r="D75" s="20"/>
      <c r="Q75"/>
      <c r="R75"/>
    </row>
    <row r="76" spans="1:18" x14ac:dyDescent="0.35">
      <c r="A76" s="44"/>
      <c r="B76" s="44"/>
      <c r="C76" s="43"/>
      <c r="D76" s="20"/>
      <c r="Q76"/>
      <c r="R76"/>
    </row>
    <row r="77" spans="1:18" x14ac:dyDescent="0.35">
      <c r="A77" s="44"/>
      <c r="B77" s="44"/>
      <c r="C77" s="43"/>
      <c r="D77" s="20"/>
      <c r="Q77"/>
      <c r="R77"/>
    </row>
    <row r="78" spans="1:18" x14ac:dyDescent="0.35">
      <c r="D78" s="55"/>
      <c r="Q78"/>
      <c r="R78"/>
    </row>
    <row r="79" spans="1:18" x14ac:dyDescent="0.35">
      <c r="D79" s="56"/>
      <c r="Q79"/>
      <c r="R79"/>
    </row>
    <row r="80" spans="1:18" x14ac:dyDescent="0.35">
      <c r="D80" s="56"/>
      <c r="Q80"/>
      <c r="R80"/>
    </row>
    <row r="81" spans="4:18" x14ac:dyDescent="0.35">
      <c r="D81" s="56"/>
      <c r="Q81"/>
      <c r="R81"/>
    </row>
    <row r="82" spans="4:18" x14ac:dyDescent="0.35">
      <c r="D82" s="56"/>
      <c r="Q82"/>
      <c r="R82"/>
    </row>
  </sheetData>
  <autoFilter ref="D1:T50" xr:uid="{BAA3E6C7-1F2C-481F-9527-4AC2D0D1B840}"/>
  <phoneticPr fontId="5" type="noConversion"/>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9">
        <x14:dataValidation type="list" allowBlank="1" showInputMessage="1" showErrorMessage="1" xr:uid="{64C992F0-8E3A-4F68-9E3D-3BA0EFFFB914}">
          <x14:formula1>
            <xm:f>Conditions!$E$2:$E$5</xm:f>
          </x14:formula1>
          <xm:sqref>D2:D49 D51:D77</xm:sqref>
        </x14:dataValidation>
        <x14:dataValidation type="list" allowBlank="1" showInputMessage="1" showErrorMessage="1" xr:uid="{BB83A0ED-32E0-4A00-9240-D5150200E792}">
          <x14:formula1>
            <xm:f>Conditions!$A$2:$A$4</xm:f>
          </x14:formula1>
          <xm:sqref>L26:L49</xm:sqref>
        </x14:dataValidation>
        <x14:dataValidation type="list" allowBlank="1" showInputMessage="1" showErrorMessage="1" xr:uid="{2C01BAB4-D146-4008-B438-E86F9A8FD7C4}">
          <x14:formula1>
            <xm:f>Conditions!$A$8:$A$12</xm:f>
          </x14:formula1>
          <xm:sqref>M36:M45 M26:M34</xm:sqref>
        </x14:dataValidation>
        <x14:dataValidation type="list" allowBlank="1" showInputMessage="1" showErrorMessage="1" xr:uid="{91176955-ACC2-406A-BFC5-B0ED7BC562F7}">
          <x14:formula1>
            <xm:f>Conditions!$A$16:$A$18</xm:f>
          </x14:formula1>
          <xm:sqref>K28:K49</xm:sqref>
        </x14:dataValidation>
        <x14:dataValidation type="list" allowBlank="1" showInputMessage="1" showErrorMessage="1" xr:uid="{C1661C7F-201D-469F-94D9-EA91E5EDD913}">
          <x14:formula1>
            <xm:f>Conditions!$A$22:$A$26</xm:f>
          </x14:formula1>
          <xm:sqref>N26:N49</xm:sqref>
        </x14:dataValidation>
        <x14:dataValidation type="list" allowBlank="1" showInputMessage="1" showErrorMessage="1" xr:uid="{53B9BD92-C79A-4110-AED1-07372B6A66CE}">
          <x14:formula1>
            <xm:f>Conditions!$A$10:$A$12</xm:f>
          </x14:formula1>
          <xm:sqref>M35</xm:sqref>
        </x14:dataValidation>
        <x14:dataValidation type="list" allowBlank="1" showInputMessage="1" showErrorMessage="1" xr:uid="{6ED59C4A-ECD7-4AD6-B578-08ACF50DB5BC}">
          <x14:formula1>
            <xm:f>Conditions!$A$11:$A$12</xm:f>
          </x14:formula1>
          <xm:sqref>M46:M49</xm:sqref>
        </x14:dataValidation>
        <x14:dataValidation type="list" allowBlank="1" showInputMessage="1" showErrorMessage="1" xr:uid="{50ED51A4-B224-4845-9074-F35349BEA4D1}">
          <x14:formula1>
            <xm:f>Conditions!$A$30:$A$32</xm:f>
          </x14:formula1>
          <xm:sqref>H2:H49</xm:sqref>
        </x14:dataValidation>
        <x14:dataValidation type="list" allowBlank="1" showInputMessage="1" showErrorMessage="1" xr:uid="{78DECA8C-34C0-4B09-A963-E930F7A469F4}">
          <x14:formula1>
            <xm:f>Conditions!#REF!</xm:f>
          </x14:formula1>
          <xm:sqref>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C0E1B-3A05-4FDC-AA46-029A1B6163EE}">
  <dimension ref="Q43"/>
  <sheetViews>
    <sheetView topLeftCell="A10" workbookViewId="0">
      <selection activeCell="P23" sqref="P23"/>
    </sheetView>
  </sheetViews>
  <sheetFormatPr defaultRowHeight="14.5" x14ac:dyDescent="0.35"/>
  <sheetData>
    <row r="43" spans="17:17" x14ac:dyDescent="0.35">
      <c r="Q43" s="54"/>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86EAC-A32A-48B7-824D-820AF9D5CB2E}">
  <sheetPr codeName="Sheet3"/>
  <dimension ref="A1:G32"/>
  <sheetViews>
    <sheetView workbookViewId="0">
      <selection activeCell="C28" sqref="C28"/>
    </sheetView>
  </sheetViews>
  <sheetFormatPr defaultRowHeight="14.5" x14ac:dyDescent="0.35"/>
  <cols>
    <col min="1" max="1" width="34.6328125" bestFit="1" customWidth="1"/>
    <col min="5" max="5" width="28" bestFit="1" customWidth="1"/>
    <col min="7" max="7" width="18.6328125" bestFit="1" customWidth="1"/>
  </cols>
  <sheetData>
    <row r="1" spans="1:7" x14ac:dyDescent="0.35">
      <c r="A1" s="11" t="s">
        <v>27</v>
      </c>
      <c r="E1" s="19" t="s">
        <v>54</v>
      </c>
      <c r="G1" s="29" t="s">
        <v>60</v>
      </c>
    </row>
    <row r="2" spans="1:7" x14ac:dyDescent="0.35">
      <c r="A2" s="1" t="s">
        <v>41</v>
      </c>
      <c r="E2" s="1" t="s">
        <v>59</v>
      </c>
    </row>
    <row r="3" spans="1:7" x14ac:dyDescent="0.35">
      <c r="A3" s="1" t="s">
        <v>42</v>
      </c>
      <c r="E3" s="1" t="s">
        <v>58</v>
      </c>
    </row>
    <row r="4" spans="1:7" x14ac:dyDescent="0.35">
      <c r="A4" s="9" t="s">
        <v>43</v>
      </c>
      <c r="E4" s="1" t="s">
        <v>56</v>
      </c>
    </row>
    <row r="5" spans="1:7" x14ac:dyDescent="0.35">
      <c r="E5" s="26" t="s">
        <v>55</v>
      </c>
    </row>
    <row r="7" spans="1:7" x14ac:dyDescent="0.35">
      <c r="A7" s="11" t="s">
        <v>44</v>
      </c>
    </row>
    <row r="8" spans="1:7" x14ac:dyDescent="0.35">
      <c r="A8" s="1" t="s">
        <v>61</v>
      </c>
    </row>
    <row r="9" spans="1:7" x14ac:dyDescent="0.35">
      <c r="A9" s="1" t="s">
        <v>62</v>
      </c>
    </row>
    <row r="10" spans="1:7" x14ac:dyDescent="0.35">
      <c r="A10" s="1" t="s">
        <v>63</v>
      </c>
    </row>
    <row r="11" spans="1:7" x14ac:dyDescent="0.35">
      <c r="A11" s="1" t="s">
        <v>64</v>
      </c>
    </row>
    <row r="12" spans="1:7" x14ac:dyDescent="0.35">
      <c r="A12" s="1" t="s">
        <v>65</v>
      </c>
    </row>
    <row r="15" spans="1:7" x14ac:dyDescent="0.35">
      <c r="A15" s="11" t="s">
        <v>28</v>
      </c>
    </row>
    <row r="16" spans="1:7" x14ac:dyDescent="0.35">
      <c r="A16" s="1" t="s">
        <v>45</v>
      </c>
    </row>
    <row r="17" spans="1:1" x14ac:dyDescent="0.35">
      <c r="A17" s="1" t="s">
        <v>46</v>
      </c>
    </row>
    <row r="18" spans="1:1" x14ac:dyDescent="0.35">
      <c r="A18" s="1" t="s">
        <v>47</v>
      </c>
    </row>
    <row r="21" spans="1:1" x14ac:dyDescent="0.35">
      <c r="A21" s="11" t="s">
        <v>31</v>
      </c>
    </row>
    <row r="22" spans="1:1" x14ac:dyDescent="0.35">
      <c r="A22" s="1" t="s">
        <v>48</v>
      </c>
    </row>
    <row r="23" spans="1:1" x14ac:dyDescent="0.35">
      <c r="A23" s="1" t="s">
        <v>49</v>
      </c>
    </row>
    <row r="24" spans="1:1" x14ac:dyDescent="0.35">
      <c r="A24" s="1" t="s">
        <v>50</v>
      </c>
    </row>
    <row r="25" spans="1:1" x14ac:dyDescent="0.35">
      <c r="A25" s="1" t="s">
        <v>51</v>
      </c>
    </row>
    <row r="26" spans="1:1" x14ac:dyDescent="0.35">
      <c r="A26" s="1" t="s">
        <v>52</v>
      </c>
    </row>
    <row r="29" spans="1:1" x14ac:dyDescent="0.35">
      <c r="A29" s="11" t="s">
        <v>71</v>
      </c>
    </row>
    <row r="30" spans="1:1" x14ac:dyDescent="0.35">
      <c r="A30" s="1" t="s">
        <v>75</v>
      </c>
    </row>
    <row r="31" spans="1:1" x14ac:dyDescent="0.35">
      <c r="A31" s="1" t="s">
        <v>76</v>
      </c>
    </row>
    <row r="32" spans="1:1" x14ac:dyDescent="0.35">
      <c r="A32" s="1" t="s">
        <v>77</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Dataset</vt:lpstr>
      <vt:lpstr>How to use</vt:lpstr>
      <vt:lpstr>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Ambia, Muhammad - NHSE BI Analyst</dc:creator>
  <cp:lastModifiedBy>Saskia Jenkins</cp:lastModifiedBy>
  <dcterms:created xsi:type="dcterms:W3CDTF">2022-03-23T16:31:16Z</dcterms:created>
  <dcterms:modified xsi:type="dcterms:W3CDTF">2022-08-02T13:03:29Z</dcterms:modified>
</cp:coreProperties>
</file>