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CDC\Health\completed projects\DBOT archive\DBOT Joint Working 21 22\Resources\Audit Tool\Updated Tool\"/>
    </mc:Choice>
  </mc:AlternateContent>
  <xr:revisionPtr revIDLastSave="0" documentId="13_ncr:1_{BD27FDB7-5997-408E-B4A6-BA049758168B}" xr6:coauthVersionLast="36" xr6:coauthVersionMax="47" xr10:uidLastSave="{00000000-0000-0000-0000-000000000000}"/>
  <bookViews>
    <workbookView xWindow="-110" yWindow="-110" windowWidth="19270" windowHeight="7000" xr2:uid="{97C51263-AF1B-4611-8044-9934EA333C71}"/>
  </bookViews>
  <sheets>
    <sheet name="Information" sheetId="2" r:id="rId1"/>
    <sheet name="RAG Summary" sheetId="3" r:id="rId2"/>
    <sheet name="1. Leadership" sheetId="4" r:id="rId3"/>
    <sheet name="2. SEND Arrangements" sheetId="5" r:id="rId4"/>
    <sheet name="3. Support" sheetId="6" r:id="rId5"/>
    <sheet name="4. Engagement &amp; Coproduction" sheetId="7" r:id="rId6"/>
    <sheet name="5. Impact &amp; Performance" sheetId="8" r:id="rId7"/>
    <sheet name="Code Lists" sheetId="9" r:id="rId8"/>
  </sheets>
  <externalReferences>
    <externalReference r:id="rId9"/>
  </externalReferences>
  <definedNames>
    <definedName name="lstResponse">'[1]LA - mapping'!$B$6:$B$9</definedName>
    <definedName name="lstTrend">'[1]LA - mapping'!$E$6:$E$10</definedName>
    <definedName name="_xlnm.Print_Area" localSheetId="0">Information!$A$1:$A$19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3" l="1"/>
  <c r="H17" i="3"/>
  <c r="G17" i="3"/>
  <c r="E17" i="3"/>
  <c r="D17" i="3"/>
  <c r="C17" i="3"/>
  <c r="I16" i="3"/>
  <c r="H16" i="3"/>
  <c r="G16" i="3"/>
  <c r="E16" i="3"/>
  <c r="D16" i="3"/>
  <c r="C16" i="3"/>
  <c r="I27" i="3"/>
  <c r="H27" i="3"/>
  <c r="G27" i="3"/>
  <c r="E27" i="3"/>
  <c r="D27" i="3"/>
  <c r="C27" i="3"/>
  <c r="I24" i="3"/>
  <c r="H24" i="3"/>
  <c r="G24" i="3"/>
  <c r="E24" i="3"/>
  <c r="D24" i="3"/>
  <c r="C24" i="3"/>
  <c r="I23" i="3"/>
  <c r="H23" i="3"/>
  <c r="G23" i="3"/>
  <c r="E23" i="3"/>
  <c r="D23" i="3"/>
  <c r="C23" i="3"/>
  <c r="I22" i="3"/>
  <c r="H22" i="3"/>
  <c r="G22" i="3"/>
  <c r="E22" i="3"/>
  <c r="D22" i="3"/>
  <c r="C22" i="3"/>
  <c r="F31" i="5"/>
  <c r="F30" i="5"/>
  <c r="F29" i="5"/>
  <c r="E31" i="5"/>
  <c r="E30" i="5"/>
  <c r="E29" i="5"/>
  <c r="I34" i="3"/>
  <c r="H34" i="3"/>
  <c r="G34" i="3"/>
  <c r="E34" i="3"/>
  <c r="D34" i="3"/>
  <c r="C34" i="3"/>
  <c r="I50" i="3"/>
  <c r="H50" i="3"/>
  <c r="G50" i="3"/>
  <c r="E50" i="3"/>
  <c r="D50" i="3"/>
  <c r="C50" i="3"/>
  <c r="I48" i="3"/>
  <c r="H48" i="3"/>
  <c r="G48" i="3"/>
  <c r="E48" i="3"/>
  <c r="D48" i="3"/>
  <c r="C48" i="3"/>
  <c r="I46" i="3"/>
  <c r="H46" i="3"/>
  <c r="G46" i="3"/>
  <c r="E46" i="3"/>
  <c r="D46" i="3"/>
  <c r="C46" i="3"/>
  <c r="I39" i="3"/>
  <c r="H39" i="3"/>
  <c r="G39" i="3"/>
  <c r="E39" i="3"/>
  <c r="D39" i="3"/>
  <c r="C39" i="3"/>
  <c r="I33" i="3"/>
  <c r="H33" i="3"/>
  <c r="G33" i="3"/>
  <c r="E33" i="3"/>
  <c r="D33" i="3"/>
  <c r="C33" i="3"/>
  <c r="E32" i="3"/>
  <c r="D32" i="3"/>
  <c r="C32" i="3"/>
  <c r="E17" i="6"/>
  <c r="E16" i="6"/>
  <c r="E15" i="6"/>
  <c r="F15" i="6"/>
  <c r="G32" i="3" s="1"/>
  <c r="F16" i="6"/>
  <c r="H32" i="3" s="1"/>
  <c r="F17" i="6"/>
  <c r="I32" i="3" s="1"/>
  <c r="F28" i="4" l="1"/>
  <c r="F27" i="4"/>
  <c r="F26" i="4"/>
  <c r="F81" i="5" l="1"/>
  <c r="F80" i="5"/>
  <c r="F79" i="5"/>
  <c r="E81" i="5"/>
  <c r="E80" i="5"/>
  <c r="E79" i="5"/>
  <c r="F67" i="5"/>
  <c r="F66" i="5"/>
  <c r="F65" i="5"/>
  <c r="E67" i="5"/>
  <c r="E66" i="5"/>
  <c r="E65" i="5"/>
  <c r="F53" i="5"/>
  <c r="F52" i="5"/>
  <c r="F51" i="5"/>
  <c r="E53" i="5"/>
  <c r="E52" i="5"/>
  <c r="E51" i="5"/>
  <c r="F14" i="5"/>
  <c r="F34" i="6"/>
  <c r="F33" i="6"/>
  <c r="F35" i="6"/>
  <c r="E35" i="6"/>
  <c r="E34" i="6"/>
  <c r="E33" i="6"/>
  <c r="E16" i="7"/>
  <c r="E15" i="7"/>
  <c r="E14" i="7"/>
  <c r="F16" i="7"/>
  <c r="F15" i="7"/>
  <c r="F14" i="7"/>
  <c r="F47" i="8"/>
  <c r="F46" i="8"/>
  <c r="F45" i="8"/>
  <c r="E25" i="8"/>
  <c r="E24" i="8"/>
  <c r="E23" i="8"/>
  <c r="F25" i="8"/>
  <c r="F24" i="8"/>
  <c r="F23" i="8"/>
  <c r="F14" i="8"/>
  <c r="F13" i="8"/>
  <c r="E14" i="8"/>
  <c r="E13" i="8"/>
  <c r="E15" i="8"/>
  <c r="F15" i="8"/>
  <c r="E45" i="8"/>
  <c r="E47" i="8"/>
  <c r="E46" i="8"/>
  <c r="F57" i="8"/>
  <c r="F56" i="8"/>
  <c r="F55" i="8"/>
  <c r="E57" i="8"/>
  <c r="E56" i="8"/>
  <c r="E55" i="8"/>
  <c r="F16" i="5" l="1"/>
  <c r="F15" i="5"/>
  <c r="E15" i="5"/>
  <c r="E16" i="5"/>
  <c r="E14" i="5"/>
  <c r="E28" i="4"/>
  <c r="E27" i="4"/>
  <c r="E26" i="4"/>
  <c r="C47" i="3" l="1"/>
  <c r="G47" i="3"/>
  <c r="H47" i="3"/>
  <c r="I47" i="3"/>
  <c r="C49" i="3"/>
  <c r="I49" i="3"/>
  <c r="B23" i="7"/>
  <c r="D23" i="7"/>
  <c r="B24" i="7"/>
  <c r="H40" i="3"/>
  <c r="B25" i="7"/>
  <c r="D25" i="7"/>
  <c r="D42" i="6"/>
  <c r="C25" i="3"/>
  <c r="G25" i="3"/>
  <c r="D25" i="3"/>
  <c r="H25" i="3"/>
  <c r="E25" i="3"/>
  <c r="I25" i="3"/>
  <c r="C26" i="3"/>
  <c r="G26" i="3"/>
  <c r="D26" i="3"/>
  <c r="H26" i="3"/>
  <c r="E26" i="3"/>
  <c r="I26" i="3"/>
  <c r="G49" i="3"/>
  <c r="H49" i="3"/>
  <c r="B87" i="5" l="1"/>
  <c r="D41" i="6"/>
  <c r="B42" i="6"/>
  <c r="B40" i="6"/>
  <c r="B41" i="6"/>
  <c r="I40" i="3"/>
  <c r="G40" i="3"/>
  <c r="B62" i="8"/>
  <c r="B61" i="8"/>
  <c r="E47" i="3"/>
  <c r="D47" i="3"/>
  <c r="D61" i="8"/>
  <c r="B60" i="8"/>
  <c r="E49" i="3"/>
  <c r="D49" i="3"/>
  <c r="E40" i="3"/>
  <c r="D40" i="3"/>
  <c r="C40" i="3"/>
  <c r="D85" i="5"/>
  <c r="B86" i="5"/>
  <c r="B85" i="5"/>
  <c r="D87" i="5"/>
  <c r="D40" i="6"/>
  <c r="D86" i="5"/>
  <c r="D62" i="8"/>
  <c r="D24" i="7"/>
  <c r="D60" i="8"/>
  <c r="D11" i="3" l="1"/>
  <c r="E11" i="3"/>
  <c r="G11" i="3"/>
  <c r="C11" i="3"/>
  <c r="I11" i="3"/>
  <c r="H11" i="3"/>
</calcChain>
</file>

<file path=xl/sharedStrings.xml><?xml version="1.0" encoding="utf-8"?>
<sst xmlns="http://schemas.openxmlformats.org/spreadsheetml/2006/main" count="976" uniqueCount="511">
  <si>
    <t>INTRODUCTION</t>
  </si>
  <si>
    <t>OVERALL PERCENTAGE SCORE</t>
  </si>
  <si>
    <t>5.4 Mediation</t>
  </si>
  <si>
    <t>5.3 Complaints</t>
  </si>
  <si>
    <t>5.2 Data Sharing</t>
  </si>
  <si>
    <t>5.1 Data to Monitor Progress</t>
  </si>
  <si>
    <t>RED</t>
  </si>
  <si>
    <t>AMBER</t>
  </si>
  <si>
    <t>GREEN</t>
  </si>
  <si>
    <t xml:space="preserve">2ndAudit </t>
  </si>
  <si>
    <t xml:space="preserve">1st Audit </t>
  </si>
  <si>
    <t>5. Impact</t>
  </si>
  <si>
    <t>#</t>
  </si>
  <si>
    <t>4.1 Users</t>
  </si>
  <si>
    <t>3.2 Coordinated specialist assessment</t>
  </si>
  <si>
    <t>3.1 SEN support and early help</t>
  </si>
  <si>
    <t>3. Support</t>
  </si>
  <si>
    <t>2.5. Special/Unusual commissioning requests</t>
  </si>
  <si>
    <t>2.4 Agreeing resources</t>
  </si>
  <si>
    <t>2.1 An agreed vision for all partners</t>
  </si>
  <si>
    <t>1. Leadership</t>
  </si>
  <si>
    <t>OVERALL SCORE</t>
  </si>
  <si>
    <t xml:space="preserve">2nd Audit </t>
  </si>
  <si>
    <t>LOCAL AUTHORITY:</t>
  </si>
  <si>
    <t>NHS Heywood, Middleton and Rochdale CCG</t>
  </si>
  <si>
    <t>CLINICAL COMMISSIONING GROUP:</t>
  </si>
  <si>
    <t xml:space="preserve">Special Educational Needs &amp; Disability (SEND) Audit Tool </t>
  </si>
  <si>
    <t xml:space="preserve"> </t>
  </si>
  <si>
    <t>Total Red</t>
  </si>
  <si>
    <t>Total Amber</t>
  </si>
  <si>
    <t>Total Green</t>
  </si>
  <si>
    <t xml:space="preserve">NHS England ICS Design Guidance </t>
  </si>
  <si>
    <t>Integrated Care Systems and SEND</t>
  </si>
  <si>
    <t>In addition to the above resources, there is a health guide to the SEND Code of Practice</t>
  </si>
  <si>
    <t>Disability Matters is a free training resource for anyone working with those with a disability or special educational need (of all ages)</t>
  </si>
  <si>
    <t xml:space="preserve">Special educational needs and disability code of practice: 0 to 25 years. Statutory guidance for organisations who work with and support children and young people with special educational needs and disabilities (2014) </t>
  </si>
  <si>
    <t xml:space="preserve">The Children and Families Act 2014, </t>
  </si>
  <si>
    <t xml:space="preserve">FURTHER INFORMATION: </t>
  </si>
  <si>
    <t>Summary RAG Compliance</t>
  </si>
  <si>
    <t>Please select</t>
  </si>
  <si>
    <t>Full Compliance: Fully Achieved/Implemented</t>
  </si>
  <si>
    <t>Is there a clear process for engagement with leaders of local settings including headteachers, principals of FE colleges and EY settings and health and social care providers around the development, implementation and review of SEND strategy?</t>
  </si>
  <si>
    <t>Partially Achieved: Some Progress/Implemented in some areas</t>
  </si>
  <si>
    <t xml:space="preserve">Local partners engage children and young people with SEN and disabilities and children’s parents in commissioning and other strategic decisions. </t>
  </si>
  <si>
    <t>Comments/Evidence</t>
  </si>
  <si>
    <t>Trend</t>
  </si>
  <si>
    <t>2nd Audit RAG Rating: DD/MM/YY</t>
  </si>
  <si>
    <t>1st Audit RAG Rating: DD/MM/YY</t>
  </si>
  <si>
    <t>Key Indicatiors / Evidence</t>
  </si>
  <si>
    <t>Prompts for Implementation</t>
  </si>
  <si>
    <t>Senior / executive leadership for SEND</t>
  </si>
  <si>
    <t xml:space="preserve">The framework for Children and Young People’s Continuing Care has been revised to take account of the updated SEND framework. </t>
  </si>
  <si>
    <t xml:space="preserve">How do the arrangements for SEND dovetail with the process of continuing care assessments? </t>
  </si>
  <si>
    <t>Residential placements are being reviewed on a multi-agency basis.
Annual review of EHC Plan</t>
  </si>
  <si>
    <t>Are there multi-agency governance arrangements for reviewing the quality of the placement and its ability to meet the identified outcomes in the EHC Plan?</t>
  </si>
  <si>
    <t>Framework / protocol includes  procedure for reaching a decision. e.g. panel drawing on assessor recommendation, and executive oversight.</t>
  </si>
  <si>
    <t>Is there a multi-agency panel or board that allows joint placement decisions to be made across health, social care and education?</t>
  </si>
  <si>
    <t>5. Special/Unusual Commissioning Requests: e.g. for complex needs</t>
  </si>
  <si>
    <t>Local Offer Information Pack</t>
  </si>
  <si>
    <t>Wandsworth Council Interactive Local Offer Map</t>
  </si>
  <si>
    <t xml:space="preserve">FURTHER INFORMATION:   
</t>
  </si>
  <si>
    <t xml:space="preserve">There is an agreed approach for funding packages of care for children with more complex needs.   </t>
  </si>
  <si>
    <t xml:space="preserve">Teams are based in the same buiding or effective joint working is enabled through digital solutions </t>
  </si>
  <si>
    <t xml:space="preserve">Section 75 Agreements or alternative </t>
  </si>
  <si>
    <t>Key Indicators/Evidence</t>
  </si>
  <si>
    <t xml:space="preserve">Formal agreements which set out partner contributions to specific services or packages can save significant resource by reducing the amount of senior management time spent in negotiating this on an ad hoc basis.  Formal agreements can support by providing a framework for more junior members of staff to agree funding decisions enabling those decisions to be made more quickly. </t>
  </si>
  <si>
    <t>4. Agreeing Resources</t>
  </si>
  <si>
    <t>CDC Joint Commissioning Bulletins</t>
  </si>
  <si>
    <t>Joint Commissioning Information Pack &amp; Resources</t>
  </si>
  <si>
    <t>The Royal College of Speech and Language Therapists has a range of information resources on speech and language therapy to support effective commissioning.</t>
  </si>
  <si>
    <t>Communication Council briefing in SLCN for health audiences</t>
  </si>
  <si>
    <t>Joint commissioning arrangements detail the process for agreeing integrated personal budgets for 0-25 year olds with SEND.</t>
  </si>
  <si>
    <t xml:space="preserve">Funding agreements </t>
  </si>
  <si>
    <t>There is a commitment to outcomes based commissioning which is reflected in contracts with providers whose KPIs are tied to the Outcomes Framework</t>
  </si>
  <si>
    <t xml:space="preserve">CDC Data Bulletins
</t>
  </si>
  <si>
    <t xml:space="preserve">CDC Data Dashboard
</t>
  </si>
  <si>
    <t xml:space="preserve">Operating Principles for Health and Wellbeing Boards. </t>
  </si>
  <si>
    <t>Guidance for HWBs on Children's Complex Needs</t>
  </si>
  <si>
    <t>IT infrastructure facilitates data sharing. There is a multi-agency partnership agreement around digital and interoperability in place</t>
  </si>
  <si>
    <t>The JSNA has a SEND specific section and is clear about the link between the current data - 'what have we got’ and the Outcomes Framework - ‘what do we want to see’ and articulates plans for addressing any data gaps</t>
  </si>
  <si>
    <t>This requirement is built into all service provider contracts and is complied with</t>
  </si>
  <si>
    <t xml:space="preserve">There is a partnership  agreement on digital solutions and interoperability between agencies. A clear plan in place to achieve the ambition of paper-free at the point of care and comprehensively covers CYP </t>
  </si>
  <si>
    <t>Data is stored, shared and analysed safely and effectively.</t>
  </si>
  <si>
    <t>Ensure that all information and data sharing is GDPR-compliant.</t>
  </si>
  <si>
    <r>
      <rPr>
        <u/>
        <sz val="11"/>
        <rFont val="Arial"/>
        <family val="2"/>
      </rPr>
      <t>The Joint Commissioning Information pack has abundant evidence on effective collaboration</t>
    </r>
    <r>
      <rPr>
        <u/>
        <sz val="10"/>
        <rFont val="Arial"/>
        <family val="2"/>
      </rPr>
      <t xml:space="preserve">
</t>
    </r>
  </si>
  <si>
    <t>Performance towards the agreed outcomes framework is regularly reported back to the local population, demonstrating how  feedback is listened to and acted upon.</t>
  </si>
  <si>
    <t xml:space="preserve">The framework informs the planning, commissioning and delivery of services </t>
  </si>
  <si>
    <t>A strategic co-production group featuring CYP with SEND and with lived experience of the system. (i.e. Young Commissioners) Or where no group exists, outreach activities/events attempt to gain a greater understanding of CYP needs. Findings are published on LA website and publicly available.</t>
  </si>
  <si>
    <t>There is a strategic co-production group or mechanism in place for children and young people with SEND, which has a demonstrable impact and influence on the commissioning process, and on the monitoring and evaluation of services.</t>
  </si>
  <si>
    <t>1. An agreed vision for all partners</t>
  </si>
  <si>
    <t>CDC E-Learning - Holistic outcomes in EHC Plans</t>
  </si>
  <si>
    <t>SEND Review Guide</t>
  </si>
  <si>
    <t>Focus on SEND (Free online training for educational practitioners)</t>
  </si>
  <si>
    <t>FURTHER INFORMATION:</t>
  </si>
  <si>
    <t>The local authority have an agreed approach to resolving disputes about the health and social care content of EHC plans
Disputes are resolved in a timely manner that allow the local authority to meet its statutory timescales for issuing a plan</t>
  </si>
  <si>
    <t xml:space="preserve">No Compliance: Not started. </t>
  </si>
  <si>
    <t>The local area has robust processes in place which help to ensure that children are flagged for review if their needs are not being met.</t>
  </si>
  <si>
    <t>Does the dynamic support or risk register process for children with learning disability and autism trigger a review of a child's EHC plan if it is clear that their needs are not being met?</t>
  </si>
  <si>
    <t>Are there arrangements in place to ensure that CYP and parent/carers have coproduced the EHC plan and have been engaged in every stage of its development?</t>
  </si>
  <si>
    <t>Key Indicators / Evidence</t>
  </si>
  <si>
    <t>Coordinated Specialist Assessment</t>
  </si>
  <si>
    <t>What arrangements does the LA have in place to promote educational attainment and school improvement relating to CYP at SEN Support level?</t>
  </si>
  <si>
    <t>Is there a coordinated assessment process that brings together the needs of CYP at SEN Support level with those who are eligible for Early Help?
Is the Early Help Offer aligned with the SEND Local Offer?</t>
  </si>
  <si>
    <t>Eligibility criteria are set out on the Local Offer and within the local authorities' agreed framework for Ordinarily Available Provision.</t>
  </si>
  <si>
    <t>Is a clear eligibility criteria for access to children’s social care set out for agencies and parents?</t>
  </si>
  <si>
    <t xml:space="preserve">The Education, Health and Care plan is a key focus for the new SEND arrangements. The plan is a statutory document, which captures: 
• the child or young person’s special educational needs and any health and social care needs;
• the services which the relevant commissioners intend to secure; 
• the outcomes which they will aim to deliver, based on the child or young person’s needs and aspirations.
If the plan specifies health care provision, the responsible commissioning body – usually the CCG - must arrange the specified health care provision for the child or young person.
There is no easy answer to the issue of capacity constraints. It is vital that the CCG and local authority communicate, so that the EHC process is not held up for a diagnosis which may take months – and a methodology can be agreed for allowing for pending assessments, and for reviews following an assessment.
There will be cases where a child or young person has been discharged from a clinic but where a programme of care advised by the clinic is being followed.  In such instances it is important that this programme of care is provided to the local authority as the health advice, rather than the information that the child has been discharged, and it is important that the CCG ensures that providers understand this.   There will also be cases where a child is not known to clinical services but where it has been identified that there is a health need.  In such instances CCGs and LAs will wish to consider a process which supports the timetable for completion of the plan. Some areas are holding spare appointments whilst others are including a health assessment as an action for the EHC plan. 
Where a child does have a special educational need arising from a significant health issue, their health needs must be captured in the EHC plan, along with the services required to help deliver improved outcomes for them. It may be the case that the CCG would not need to commission any service which wasn’t already being secured, but they must ensure that their health needs are adequately covered by the EHC assessment and planning process.
</t>
  </si>
  <si>
    <t>SEN Support and Early Help (Coordinated Assessment)</t>
  </si>
  <si>
    <t>3. Coordinated Support</t>
  </si>
  <si>
    <t>Transforming Participation in Health &amp; Care</t>
  </si>
  <si>
    <t>Parent Carer Forums</t>
  </si>
  <si>
    <t>Contact a Family</t>
  </si>
  <si>
    <t>Does the local area have a mechanism for routinely and directly receiving feedback from and  involving children and young people in decisions about services, separately from parents?</t>
  </si>
  <si>
    <t>The local area actively seeks the views of children and young people for whom they are responsible but are placed outside of the local area, including:
- those in the youth justice system
- Those in inpatient units
- those placed in residential schools or colleges
- those fostered in another local authority</t>
  </si>
  <si>
    <t>Does the local area have a strategy for engaging children and young people who are placed or educated outside the local area?</t>
  </si>
  <si>
    <t>It is an expectation that all providers gather feedback and co-produce any service changes with parents.</t>
  </si>
  <si>
    <t>Is the Parent Carer Forum (or equivalent group) and wider group of parents involved at all stages in the planning, delivery and monitoring of services?</t>
  </si>
  <si>
    <t>Users</t>
  </si>
  <si>
    <t>Key messages from tribunals and feedback from parents is used to inform policy and practice in relation to SEND.</t>
  </si>
  <si>
    <t>How does the local area ensure key lessons from tribunal cases are learnt and used to inform and amend practice?</t>
  </si>
  <si>
    <t>The local area has satisfied itself that the mediation advice:
- is accurate and unbiased
- does not pressure parents or young people into taking a particular course of action
The local authority asks parents and young people about their experiences of mediation advice</t>
  </si>
  <si>
    <t>Does the local area quality assure the mediation advice?</t>
  </si>
  <si>
    <t>Has the local area made arrangements for parents and young people to access independent mediation advice?</t>
  </si>
  <si>
    <t>Mediation</t>
  </si>
  <si>
    <t xml:space="preserve">Is there a functioning and effective disagreement resolution service in place for  parents and young people to use across education, health and social care? </t>
  </si>
  <si>
    <t xml:space="preserve">As per the legislative framework in the Local Authority Social Services and National Health Service Complaints Regulations  2009 [SI 2009; No 309], a complaint may be made to an NHS body, and when the complaint is dealt with, to the Parliamentary and Health Service Ombudsman, if the complainant is still dissatisfied. 
The joint arrangements for SEND must include arrangements for ensuring that disputes between the parties to those arrangements are resolved as quickly as possible, and arrangements for dealing with complaints in relation to the EHC plan.
</t>
  </si>
  <si>
    <t>Putting NHS Number on EHC Plan</t>
  </si>
  <si>
    <t>Further information on the encryption feature in general</t>
  </si>
  <si>
    <t>For recipients, see 'Guidance for recipients of an encrypted NHSmail email' (March, 2020)</t>
  </si>
  <si>
    <t>A step-by-step guide for senders in the NHS using NHSmail - see 'sending an encrypted email from NHSmail to a non-secure email address' (July, 2021)</t>
  </si>
  <si>
    <t>Further resources to support safe and effective information sharing from the Information Governance Alliance</t>
  </si>
  <si>
    <t>Further resources to support safe and effective information sharing from the Centre for Excellence in Information Sharing</t>
  </si>
  <si>
    <t>Information sharing: Advice for practitioners providing safeguarding services to children, young people, parents and carers</t>
  </si>
  <si>
    <t>A guide to confidentiality in health &amp; social care</t>
  </si>
  <si>
    <t xml:space="preserve">The revised Caldicott Principles </t>
  </si>
  <si>
    <t>An IGA is in place and partners have access to the agreed data.</t>
  </si>
  <si>
    <t>Data Sharing</t>
  </si>
  <si>
    <t xml:space="preserve">Does the JSNA have a SEND specific section which accurately reflects local need. </t>
  </si>
  <si>
    <t>Data to Monitor Progress</t>
  </si>
  <si>
    <t>Choose CCG</t>
  </si>
  <si>
    <t>Coding</t>
  </si>
  <si>
    <t>NHS City and Hackney CCG</t>
  </si>
  <si>
    <t>NHS Barking and Dagenham CCG</t>
  </si>
  <si>
    <t>NHS Barnet CCG</t>
  </si>
  <si>
    <t>NHS Bexley CCG</t>
  </si>
  <si>
    <t>NHS Brent CCG</t>
  </si>
  <si>
    <t>NHS Bromley CCG</t>
  </si>
  <si>
    <t>NHS Camden CCG</t>
  </si>
  <si>
    <t>Complete at 2nd Audit</t>
  </si>
  <si>
    <t>NHS Croydon CCG</t>
  </si>
  <si>
    <t>Improvement</t>
  </si>
  <si>
    <t>NHS Ealing CCG</t>
  </si>
  <si>
    <t>No Change</t>
  </si>
  <si>
    <t>NHS Enfield CCG</t>
  </si>
  <si>
    <t>Decrease</t>
  </si>
  <si>
    <t>NHS Greenwich CCG</t>
  </si>
  <si>
    <t>NHS Hammersmith and Fulham CCG</t>
  </si>
  <si>
    <t>NHS Haringey CCG</t>
  </si>
  <si>
    <t>NHS Harrow CCG</t>
  </si>
  <si>
    <t>NHS Havering CCG</t>
  </si>
  <si>
    <t>NHS Hillingdon CCG</t>
  </si>
  <si>
    <t>NHS Hounslow CCG</t>
  </si>
  <si>
    <t>NHS Islington CCG</t>
  </si>
  <si>
    <t>NHS West London (K&amp;C &amp; QPP) CCG</t>
  </si>
  <si>
    <t>NHS Kingston CCG</t>
  </si>
  <si>
    <t>NHS Lambeth CCG</t>
  </si>
  <si>
    <t>NHS Lewisham CCG</t>
  </si>
  <si>
    <t>NHS Merton CCG</t>
  </si>
  <si>
    <t>NHS Newham CCG</t>
  </si>
  <si>
    <t>NHS Redbridge CCG</t>
  </si>
  <si>
    <t>NHS Richmond CCG</t>
  </si>
  <si>
    <t>NHS Southwark CCG</t>
  </si>
  <si>
    <t>NHS Sutton CCG</t>
  </si>
  <si>
    <t>NHS Tower Hamlets CCG</t>
  </si>
  <si>
    <t>NHS Waltham Forest CCG</t>
  </si>
  <si>
    <t>NHS Wandsworth CCG</t>
  </si>
  <si>
    <t>NHS Central London (Westminster) CCG</t>
  </si>
  <si>
    <t>NHS Bolton CCG</t>
  </si>
  <si>
    <t>NHS Bury CCG</t>
  </si>
  <si>
    <t>NHS Central Manchester CCG</t>
  </si>
  <si>
    <t>NHS South Manchester CCG</t>
  </si>
  <si>
    <t>NHS North Manchester CCG</t>
  </si>
  <si>
    <t>NHS Oldham CCG</t>
  </si>
  <si>
    <t>NHS Salford CCG</t>
  </si>
  <si>
    <t>NHS Stockport CCG</t>
  </si>
  <si>
    <t>NHS Tameside and Glossop CCG</t>
  </si>
  <si>
    <t>NHS Trafford CCG</t>
  </si>
  <si>
    <t>NHS Wigan Borough CCG</t>
  </si>
  <si>
    <t>NHS Knowsley CCG</t>
  </si>
  <si>
    <t>NHS Liverpool CCG</t>
  </si>
  <si>
    <t>NHS St Helens CCG</t>
  </si>
  <si>
    <t>NHS Southport and Formby CCG</t>
  </si>
  <si>
    <t>NHS South Sefton CCG</t>
  </si>
  <si>
    <t>NHS Wirral CCG</t>
  </si>
  <si>
    <t>NHS Barnsley CCG</t>
  </si>
  <si>
    <t>NHS Doncaster CCG</t>
  </si>
  <si>
    <t>NHS Rotherham CCG</t>
  </si>
  <si>
    <t>NHS Sheffield CCG</t>
  </si>
  <si>
    <t>NHS Gateshead CCG</t>
  </si>
  <si>
    <t>NHS Newcastle West CCG</t>
  </si>
  <si>
    <t>NHS Newcastle North and East CCG</t>
  </si>
  <si>
    <t>NHS North Tyneside CCG</t>
  </si>
  <si>
    <t>NHS South Tyneside CCG</t>
  </si>
  <si>
    <t>NHS Sunderland CCG</t>
  </si>
  <si>
    <t>NHS Birmingham Crosscity CCG</t>
  </si>
  <si>
    <t>NHS Sandwell and West Birmingham CCG</t>
  </si>
  <si>
    <t>NHS Birmingham South and Central CCG</t>
  </si>
  <si>
    <t>NHS Coventry and Rugby CCG</t>
  </si>
  <si>
    <t>NHS Dudley CCG</t>
  </si>
  <si>
    <t>NHS Solihull CCG</t>
  </si>
  <si>
    <t>NHS Walsall CCG</t>
  </si>
  <si>
    <t>NHS Wolverhampton CCG</t>
  </si>
  <si>
    <t>NHS Bradford Districts CCG</t>
  </si>
  <si>
    <t>NHS Bradford City CCG</t>
  </si>
  <si>
    <t>NHS Airedale, Wharfdale and Craven CCG</t>
  </si>
  <si>
    <t>NHS Calderdale CCG</t>
  </si>
  <si>
    <t>NHS Greater Huddersfield CCG</t>
  </si>
  <si>
    <t>NHS North Kirklees CCG</t>
  </si>
  <si>
    <t>NHS Leeds North CCG</t>
  </si>
  <si>
    <t>NHS Leeds West CCG</t>
  </si>
  <si>
    <t>NHS Leeds South and East CCG</t>
  </si>
  <si>
    <t>NHS Wakefield CCG</t>
  </si>
  <si>
    <t>NHS Hartlepool and Stockton-On-Tees CCG</t>
  </si>
  <si>
    <t>NHS South Tees CCG</t>
  </si>
  <si>
    <t>NHS Darlington CCG</t>
  </si>
  <si>
    <t>NHS Halton CCG</t>
  </si>
  <si>
    <t>NHS Warrington CCG</t>
  </si>
  <si>
    <t>NHS Blackburn with Darwen CCG</t>
  </si>
  <si>
    <t>NHS Blackpool CCG</t>
  </si>
  <si>
    <t>NHS Hull CCG</t>
  </si>
  <si>
    <t>NHS East Riding of Yorkshire CCG</t>
  </si>
  <si>
    <t>NHS Vale of York CCG</t>
  </si>
  <si>
    <t>NHS North East Lincolnshire CCG</t>
  </si>
  <si>
    <t>NHS North Lincolnshire CCG</t>
  </si>
  <si>
    <t>NHS Southern Derbyshire CCG</t>
  </si>
  <si>
    <t>NHS Leicester City CCG</t>
  </si>
  <si>
    <t>NHS East Leicestershire and Rutland CCG</t>
  </si>
  <si>
    <t>NHS Nottingham City CCG</t>
  </si>
  <si>
    <t>NHS Herefordshire CCG</t>
  </si>
  <si>
    <t>NHS Telford and Wrekin CCG</t>
  </si>
  <si>
    <t>NHS Stoke on Trent CCG</t>
  </si>
  <si>
    <t>NHS Bath and North East Somerset CCG</t>
  </si>
  <si>
    <t>NHS Bristol CCG</t>
  </si>
  <si>
    <t>NHS North Somerset CCG</t>
  </si>
  <si>
    <t>NHS South Gloucestershire CCG</t>
  </si>
  <si>
    <t>NHS North, East, West Devon CCG</t>
  </si>
  <si>
    <t>NHS South Devon and Torbay CCG</t>
  </si>
  <si>
    <t>NHS Dorset CCG</t>
  </si>
  <si>
    <t>NHS Swindon CCG</t>
  </si>
  <si>
    <t>NHS Cambridgeshire and Peterborough CCG</t>
  </si>
  <si>
    <t>NHS Luton CCG</t>
  </si>
  <si>
    <t>NHS Southend CCG</t>
  </si>
  <si>
    <t>NHS Thurrock CCG</t>
  </si>
  <si>
    <t>NHS Medway CCG</t>
  </si>
  <si>
    <t>NHS Bracknell and Ascot CCG</t>
  </si>
  <si>
    <t>NHS Newbury and District CCG</t>
  </si>
  <si>
    <t>NHS North &amp; West Reading CCG</t>
  </si>
  <si>
    <t>NHS South Reading CCG</t>
  </si>
  <si>
    <t>NHS Slough CCG</t>
  </si>
  <si>
    <t>NHS Windsor, Ascot and Maidenhead CCG</t>
  </si>
  <si>
    <t>NHS Wokingham CCG</t>
  </si>
  <si>
    <t>NHS Milton Keynes CCG</t>
  </si>
  <si>
    <t>NHS Brighton and Hove CCG</t>
  </si>
  <si>
    <t>NHS Portsmouth CCG</t>
  </si>
  <si>
    <t>NHS Southampton CCG</t>
  </si>
  <si>
    <t>NHS Isle of Wight CCG</t>
  </si>
  <si>
    <t>NHS Bedfordshire CCG</t>
  </si>
  <si>
    <t>NHS Aylesbury Vale CCG</t>
  </si>
  <si>
    <t>NHS Chiltern CCG</t>
  </si>
  <si>
    <t>NHS West Cheshire CCG</t>
  </si>
  <si>
    <t>NHS South Cheshire CCG</t>
  </si>
  <si>
    <t>NHS Eastern Cheshire CCG</t>
  </si>
  <si>
    <t>NHS Vale Royal CCG</t>
  </si>
  <si>
    <t>NHS Kernow CCG</t>
  </si>
  <si>
    <t>NHS Cumbria CCG</t>
  </si>
  <si>
    <t>NHS North Derbyshire CCG</t>
  </si>
  <si>
    <t>NHS Hardwick CCG</t>
  </si>
  <si>
    <t>NHS Erewash CCG</t>
  </si>
  <si>
    <t>NHS North Durham CCG</t>
  </si>
  <si>
    <t>NHS Durham Dales, Easington and Sedgefield CCG</t>
  </si>
  <si>
    <t>NHS Eastbourne, Hailsham and Seaford CCG</t>
  </si>
  <si>
    <t>NHS Hastings and Rother CCG</t>
  </si>
  <si>
    <t>NHS High Weald Lewes Havens CCG</t>
  </si>
  <si>
    <t>NHS Basildon and Brentwood CCG</t>
  </si>
  <si>
    <t>NHS Mid Essex CCG</t>
  </si>
  <si>
    <t>NHS Castle Point and Rochford CCG</t>
  </si>
  <si>
    <t>NHS North East Essex CCG</t>
  </si>
  <si>
    <t>NHS West Essex CCG</t>
  </si>
  <si>
    <t>NHS Gloucestershire CCG</t>
  </si>
  <si>
    <t>NHS North Hampshire CCG</t>
  </si>
  <si>
    <t>NHS West Hampshire CCG</t>
  </si>
  <si>
    <t>NHS South Eastern Hampshire CCG</t>
  </si>
  <si>
    <t>NHS Fareham and Gosport CCG</t>
  </si>
  <si>
    <t>NHS North East Hampshire and Farnham CCG</t>
  </si>
  <si>
    <t>NHS East and North Hertfordshire CCG</t>
  </si>
  <si>
    <t>NHS Herts Valleys CCG</t>
  </si>
  <si>
    <t>NHS Ashford CCG</t>
  </si>
  <si>
    <t>NHS Canterbury and Coastal CCG</t>
  </si>
  <si>
    <t>NHS Dartford, Gravesham and Swanley CCG</t>
  </si>
  <si>
    <t>NHS South Kent Coast CCG</t>
  </si>
  <si>
    <t>NHS West Kent CCG</t>
  </si>
  <si>
    <t>NHS Swale CCG</t>
  </si>
  <si>
    <t>NHS Thanet CCG</t>
  </si>
  <si>
    <t>NHS East Lancashire CCG</t>
  </si>
  <si>
    <t>NHS Chorley and South Ribble CCG</t>
  </si>
  <si>
    <t>NHS Fylde &amp; Wyre CCG</t>
  </si>
  <si>
    <t>NHS Lancashire North CCG</t>
  </si>
  <si>
    <t>NHS Greater Preston CCG</t>
  </si>
  <si>
    <t>NHS West Lancashire CCG</t>
  </si>
  <si>
    <t>NHS West Leicestershire CCG</t>
  </si>
  <si>
    <t>NHS Lincolnshire East CCG</t>
  </si>
  <si>
    <t>NHS Lincolnshire West CCG</t>
  </si>
  <si>
    <t>NHS South West Lincolnshire CCG</t>
  </si>
  <si>
    <t>NHS South Lincolnshire CCG</t>
  </si>
  <si>
    <t>NHS South Norfolk CCG</t>
  </si>
  <si>
    <t>NHS West Norfolk CCG</t>
  </si>
  <si>
    <t>NHS North Norfolk CCG</t>
  </si>
  <si>
    <t>NHS Norwich CCG</t>
  </si>
  <si>
    <t>NHS Great Yarmouth and Waveney CCG</t>
  </si>
  <si>
    <t>NHS Corby CCG</t>
  </si>
  <si>
    <t>NHS Nene CCG</t>
  </si>
  <si>
    <t>NHS Northumberland CCG</t>
  </si>
  <si>
    <t>NHS Hambleton, Richmondshire and Whitby CCG</t>
  </si>
  <si>
    <t>NHS Harrogate and Rural District CCG</t>
  </si>
  <si>
    <t>NHS Scarborough and Ryedale CCG</t>
  </si>
  <si>
    <t>NHS Nottingham North and East CCG</t>
  </si>
  <si>
    <t>NHS Mansfield and Ashfield CCG</t>
  </si>
  <si>
    <t>NHS Bassetlaw CCG</t>
  </si>
  <si>
    <t>NHS Nottingham West CCG</t>
  </si>
  <si>
    <t>NHS Newark &amp; Sherwood CCG</t>
  </si>
  <si>
    <t>NHS Rushcliffe CCG</t>
  </si>
  <si>
    <t>NHS Oxfordshire CCG</t>
  </si>
  <si>
    <t>NHS Shropshire CCG</t>
  </si>
  <si>
    <t>NHS Somerset CCG</t>
  </si>
  <si>
    <t>NHS Cannock Chase CCG</t>
  </si>
  <si>
    <t>NHS East Staffordshire CCG</t>
  </si>
  <si>
    <t>NHS South East Staffs and Seisdon Peninsular CCG</t>
  </si>
  <si>
    <t>NHS North Staffordshire CCG</t>
  </si>
  <si>
    <t>NHS Stafford and Surrounds CCG</t>
  </si>
  <si>
    <t>NHS Ipswich and East Suffolk CCG</t>
  </si>
  <si>
    <t>NHS West Suffolk CCG</t>
  </si>
  <si>
    <t>NHS Surrey Downs CCG</t>
  </si>
  <si>
    <t>NHS North West Surrey CCG</t>
  </si>
  <si>
    <t>NHS Surrey Heath CCG</t>
  </si>
  <si>
    <t>NHS Guildford and Waverley CCG</t>
  </si>
  <si>
    <t>NHS East Surrey CCG</t>
  </si>
  <si>
    <t>NHS Warwickshire North CCG</t>
  </si>
  <si>
    <t>NHS South Warwickshire CCG</t>
  </si>
  <si>
    <t>NHS Coastal West Sussex CCG</t>
  </si>
  <si>
    <t>NHS Crawley CCG</t>
  </si>
  <si>
    <t>NHS Horsham and Mid Sussex CCG</t>
  </si>
  <si>
    <t>NHS Wiltshire CCG</t>
  </si>
  <si>
    <t>NHS Redditch and Bromsgrove CCG</t>
  </si>
  <si>
    <t>NHS South Worcestershire CCG</t>
  </si>
  <si>
    <t>NHS Wyre Forest CCG</t>
  </si>
  <si>
    <t>Date</t>
  </si>
  <si>
    <t xml:space="preserve">Date </t>
  </si>
  <si>
    <r>
      <t xml:space="preserve">Key Indicatiors / Evidence - </t>
    </r>
    <r>
      <rPr>
        <b/>
        <i/>
        <sz val="11"/>
        <color theme="1"/>
        <rFont val="Arial"/>
        <family val="2"/>
      </rPr>
      <t xml:space="preserve">examples </t>
    </r>
  </si>
  <si>
    <t>Comments/Evidence/Actions</t>
  </si>
  <si>
    <t xml:space="preserve">Is there a SEND specific section within the JSNA?
Does the joint health and well-being strategy clearly articulate plans to improve the area's ability to meet need at point of presentation and improve outcomes?
</t>
  </si>
  <si>
    <t>IT infrastructure easily and securely allows data and information to be shared between services, and different levels of the system e.g. Local Authority, ICB</t>
  </si>
  <si>
    <t>The local authority and health partners support parent participation financially</t>
  </si>
  <si>
    <t xml:space="preserve">Integrated budgets </t>
  </si>
  <si>
    <t xml:space="preserve">What are the arrangements to trigger a CETR? </t>
  </si>
  <si>
    <t xml:space="preserve">Does a request for an out of area placement automatically trigger a CETR?
Are Local Authority colleagues involved in the process? </t>
  </si>
  <si>
    <t xml:space="preserve">The process works well and is actively monitored.  
Health/LA has ensured that key personnel are familiar with the EHC plan templates, and its statutory elements (which are consistent for all plans).            
Place Based Partnerships/Provider Collaboratives have SEND representation                 </t>
  </si>
  <si>
    <t xml:space="preserve">ICB ensures that all relevant health providers are aware of the EHC process, and the expectations of the plan. 
The health system has light-touch monitoring of response times, and considers performance implications for contract management. 
</t>
  </si>
  <si>
    <t>Are there arrangements in place for resolving disputes about the content of EHC plans between local authorities and the health system?</t>
  </si>
  <si>
    <t xml:space="preserve">How does SEND feature in the health system's/LA's exercise of its statutory duties in relation to engagement?   </t>
  </si>
  <si>
    <t>Health system/LA has a mechanism for engagement with children and young people with SEND and their families.  
Health system/LA is able to demonstrate how it responds to the feedback from engagement with children and young people with SEND, and their families, in its policies, particularly in relation to commissioning.</t>
  </si>
  <si>
    <t xml:space="preserve">Health system/LA measurement of user / patient experience allows experiences of children and young people with SEND to be identified. 
There is a forum, or a range of forums, where children and young people with SEND can be directly consulted and involved in planning.
Business as usual opportunities such as Annual Reviews are used to gather feedback from children and young people
</t>
  </si>
  <si>
    <t>The system has mapped existing data sources and identfied ways to plug data gaps to enable it to measure progress on the agreed outcomes framework</t>
  </si>
  <si>
    <t xml:space="preserve">Are arrangements in place for data sharing via secure networks (or by using the encryption function in NHSmail e-mails)? 
   </t>
  </si>
  <si>
    <t xml:space="preserve">Does the system have a clear policy for complaints handling which can be applied in relation to SEND?   </t>
  </si>
  <si>
    <t xml:space="preserve">Have the local authority and health partners agreed a common framework for handling complaints relating to SEND across education, health and social care? </t>
  </si>
  <si>
    <t xml:space="preserve">
There is a contract or other supply arrangements in place with an independent provider.
</t>
  </si>
  <si>
    <t xml:space="preserve">Effective delivery and improved outcomes can only be ensured through appropriate monitoring of the joint commissioning arrangements between health and local authority, of the process for developing individual EHC plans, and the success of the plans in delivering the outcomes specified for the child or young person. Given the comparative paucity of data collected on children’s disability, the health system and LA will each need to identify and collect its own dataset of indicators of effective implementation, covering both process measures, and health, education and wellbeing measure for the child or young person. Engagement with children, young people and their families will also allow evidence of the user-reported experience to inform a local area's progress to meeting outcomes. Deep dive scrutiny of individual plans might identify gaps between need and provision (e.g. for SLT).  
The local area should be sharing data in a way which enables them to have a shared understanding of the level of need and therefore support planning to best meet need. </t>
  </si>
  <si>
    <t xml:space="preserve">The system has monitoring embedded in its joint arrangements, with appropriate executive oversight. 
System produces regular performance reports using a range of relevant indicators, and reflects on their implications. 
There is a shared SEND data dashboard across the system. 
Data is used to change, inform and improve practice and system response. 
</t>
  </si>
  <si>
    <t xml:space="preserve">There is a JSNA which accurately reflects local SEND need.
This is reviewed and updated regularly. </t>
  </si>
  <si>
    <t xml:space="preserve">The system has access to rich and robust data including from health providers. </t>
  </si>
  <si>
    <t xml:space="preserve">Are community health providers uploading data to the commuity services dataset?  Going forward has this expectation been written into contracts including with non-NHS commissioned providers?
</t>
  </si>
  <si>
    <t xml:space="preserve">Consent for sharing of personal data should be fundamental to the EHC process; consent should be obtained initially for sharing plan documentation with potential contributors, and sharing evidence to inform co-ordinated assessment. Consideration should be given to putting the NHS number on the EHC plan to better enable the local area to understand needs holistically. 
The local area should also think about what data it needs to share to be able to best plan for and meet need and should set up an Information Sharing Agreement (ISA) in order to facilitate this.
</t>
  </si>
  <si>
    <t>Is there an ISA which enables the local authority and health partners to share data?</t>
  </si>
  <si>
    <t xml:space="preserve">Complaints, Compliments and Feedback </t>
  </si>
  <si>
    <t xml:space="preserve">Has the system considered potential gaps and new data collection opportunities, e.g.
- questionnaires of service users
- a regular data return from designated providers etc.
- use of qualitative data from audits, case reviews, snapshots, complaints/compliments;
- data from the local authority on requests and timeliness of response. 
   </t>
  </si>
  <si>
    <t xml:space="preserve">Is the system assured there is a proportionate way for different professionals both to contribute advice to the plan, and to scrutinise and sign-off the draft – e.g. through an electronic EHC Hub?
</t>
  </si>
  <si>
    <t>Is there a policy in place for local data sharing, fundamental to a co-ordinated assessment and planning process? Does this ensure that health colleagues in provider organisations can share and contribute safely?</t>
  </si>
  <si>
    <t xml:space="preserve">Complaints handling policy or system recognises the particular issues relevant to SEND. 
The Local Offer is clear about the type of complaints the local authority can handle in relation to SEND and the possible outcomes of making a complaint
The Local Offer should signpost to the health system complaints process
Complaints are dealt with in a timely manner and in line with the complaints policy
System monitors complaints relevant to SEND, and has a mechanism for reflecting on / acting on issues raised.
Information on complaints and feedback processes are accessible, available in easy-read versions and different languages to suit local needs. </t>
  </si>
  <si>
    <t>2. SEND Arrangements</t>
  </si>
  <si>
    <t xml:space="preserve">There is a named lead for LPS in Children's Services
Implementation Strategy </t>
  </si>
  <si>
    <t xml:space="preserve">Are there effective arrangements for working strategically with Social Care? </t>
  </si>
  <si>
    <t xml:space="preserve">Is there a DSCO in post or plans to recruit one?
Where DSCO in post, do they regularly meet with SEND Lead/DCO?
</t>
  </si>
  <si>
    <t xml:space="preserve">• What evidence does the local SEND system use to monitor progress of its SEND arrangements and how effectively it supports children and young people to achieve their outcomes? 
• Does the local system consider evidence of: 
- the effectiveness of joint arrangements; 
- the effectiveness of engagement with stakeholders and service users; 
- data from specific pathways (e.g. Neurodevelopmental) and services, including waiting times. 
- progress on individual EHC plans; 
- the numbers of requests for EHC plans / requests for input by the LA;
- how providers are participating in the progress; 
- timeliness of advice (complaince with 6 week requirement);
- experience and outcomes for CYP at SEN Support level;
- progress against outcomes in EHC plans; 
- improvements in health and wellbeing measures for children and young people with SEND for whom the system is responsible?  
</t>
  </si>
  <si>
    <t xml:space="preserve">The role of the Designated Health Officer (DCO/DMO) is embedded, given sufficient authority and capacity </t>
  </si>
  <si>
    <t>Is there an identified Senior Responsible Officer at ICB level/Director in LA with oversight for SEND?</t>
  </si>
  <si>
    <t>How is the SEND agenda/change strategy governed?</t>
  </si>
  <si>
    <t>There is a clear governance structure in place which receives regular reports and is able to assure SEND processes and provision.
There is a clear escalation process to address underperformance or lack of engagement impacting on delivery of the SEND agenda</t>
  </si>
  <si>
    <t>Do local leaders have shared and coherent visions, plans and priorities which have been co-produced with parents carers and children and young people?</t>
  </si>
  <si>
    <t>There is focus and capacity given to addressing data issues</t>
  </si>
  <si>
    <t>This includes all relevant data including adult health and care for children and young people aged 18-25.  It also includes public health data</t>
  </si>
  <si>
    <t>There is a SEND Strategy.  It is clear from report and minutes of discussion that it is a live document.
There are agreed metrics for measuring progress against the outcomes framework.
Monitoring is regular (at least monthly)
Performance drives commissioning decisions.</t>
  </si>
  <si>
    <t>A charter or MoU exists and parents report full engagement.</t>
  </si>
  <si>
    <t>2. SEND ARRANGEMENTS</t>
  </si>
  <si>
    <t>1. Senior and Executive Leadership for SEND</t>
  </si>
  <si>
    <t>What training/steps have the execs/directors/ undertaken to drive the SEND agenda forward and model a SEND is everybody's business message?</t>
  </si>
  <si>
    <t>There is an agreed outcomes framework which can be found on the local offer.
Additional evidence required is addressed under SEND arrangements.</t>
  </si>
  <si>
    <t>Detail of WTE of role</t>
  </si>
  <si>
    <t xml:space="preserve">Children's Social Care and SEND Leads are actively involved in Liberty Protection Safeguards Implemenation Boards and delivering LPS Implementstion Strategy </t>
  </si>
  <si>
    <t xml:space="preserve">Engagement with Integrated Care Board 
</t>
  </si>
  <si>
    <t xml:space="preserve">
While this tool has been developed to provide assurance at Place Level (Local Authority) footprints, there are a series of promps related to the relationship with the Integrated Care Board(s) and ways in which SEND related business at Place relates to SEND assurance at ICB level. </t>
  </si>
  <si>
    <t xml:space="preserve">Does the ICB have an SRO and Exec Board Level lead for Children &amp; Young People &amp; SEND? 
</t>
  </si>
  <si>
    <t>How does this role interact with senior colleagues at Place level?</t>
  </si>
  <si>
    <t>How is the ICB sighted on /and utilising the relevant data to SEND to inform planning, design and delivery?</t>
  </si>
  <si>
    <t xml:space="preserve">Is there an established local area board/partnership for SEND with senior multiagency representation? </t>
  </si>
  <si>
    <t>The local area has a coproduced Outcomes Framework for SEND (or for CYP with read across to SEND). There is shared ownership, buy-in across different agencies, and clarity as to what this framework means for different stakeholders.</t>
  </si>
  <si>
    <t>The framework alongside the JSNA is the key mechanism which guides commissioning and service planning decisions for all services</t>
  </si>
  <si>
    <t xml:space="preserve">The change programme which will deliver the outcomes framework translates to a SEND strategy which is in date and progress is monitored. This includes regular reports at Board level. </t>
  </si>
  <si>
    <t>Publishing and circulating 'You said, we did' type documents at local area level, which explicitly underline how feedback and co-production activities are listened to and acted upon. These should be shared with any established co-production / Experts by Experience groups and subject to their agreement, and could include testimonies from those with lived experience of the system.</t>
  </si>
  <si>
    <t>The outcomes are reflected in all service provider contracts</t>
  </si>
  <si>
    <t>Engagement of Young Commissioners/Youth Mayor</t>
  </si>
  <si>
    <t xml:space="preserve">There are internally agreed reporting mechanisms for different agencies with regards to how they are meeting the agreed outcomes
Outcomes are not service specific and are holistic and CYP focussed. </t>
  </si>
  <si>
    <t>Outcomes Based Commissioning and SEND</t>
  </si>
  <si>
    <t>Joint working is facilitated through co-location or integrated ways of working across the LA and health</t>
  </si>
  <si>
    <t>Children with SEND may have high-cost health needs. Health partners will need to be able to consider an ad hoc request for care which is not routinely commissioned. Advice on a child’s health needs as part of the EHC assessment process will usually be provided by professionals employed by a provider commissioned by the ICB. It could include a wide range of professionals: paediatricians, therapists, nurses etc.  The professional may make a recommendation in the plan for care which would need to be commissioned specially, or which goes beyond routine allowance (e.g. a greater volume of SLT than might usually be made available), and there must be a mechanism in the joint arrangements for health commissioners to be alerted to these non-routine requests, and to consider them. 
The continuing care process is similar to that for SEND, involving a multi-disciplinary assessment, and a decision on what care should be commissioned which is not part of universal or specialised services. The same panel, or other arrangements could be used to consider both continuing care packages, and the health element of the EHC plan. Health partners and local authorities may wish for the same oversight arrangements to apply to both.</t>
  </si>
  <si>
    <t xml:space="preserve">There is an audit process for health and social care advice which ensures that LA plan coordinators receive advice from all relevant health professionals in accordance with local area EHC plans templates </t>
  </si>
  <si>
    <t>Health advice is provided within the mandatory 6 week time frame.</t>
  </si>
  <si>
    <t>There is a multiagency workforce plan in place which ensures that relevant staff have been trained on the EHC plan process requirements and how to write good quality advice.
There is an induction process in place for all new staff.</t>
  </si>
  <si>
    <t>Are all relevant staff across the system clear on the EHC Plan process and able to write advice that supports a child's outcomess sought and aspirations?</t>
  </si>
  <si>
    <t>A clear and transparent policy and procedure for promoting coproduction 
EHC plans are person-centered and the voice of the CYP is clear. 
Disputes over EHC plans are generally resolved informally without the need for formal mediation.  
Local area tribunal rate</t>
  </si>
  <si>
    <t>Are annual reviews carried out in a timely manner with regard to events such as school transfer?
Are they used as an opportunity to review progress toward holistic outcomes and ensure that they still represent ambitious but realistic challenge?</t>
  </si>
  <si>
    <t xml:space="preserve">Is there a Local Area co-production charter or memorandum of understanding with parent carer forums that supports the engagement of parents in commissioning services? </t>
  </si>
  <si>
    <t>4. Engagement and Coproduction</t>
  </si>
  <si>
    <t xml:space="preserve">4. Engagement and Coproduction </t>
  </si>
  <si>
    <t xml:space="preserve">Section 19 of the Children and Families Act sets out the general principles that local authorities must have regard to when supporting disabled children and young people and those with SEN. If the local area is operating as an integrated system then these principles should also apply to the CCG.  The local area must therefore pay particular attention to:
•	 the views, wishes and feelings of children and their parents, and young people;
•	 the importance of them participating as fully as possible in decision-making and providing the information and support to enable them to do so; and
One of the guiding principles of the Children and Families Act is that Children, young people and families should experience well coordinated assessment and planning leading to timely, well-informed decisions. Local authorities must consult the child and the child’s parent or the young person throughout the process of assessment and production of an EHC plan, and families should be closely involved in the process.
Ofsted and CQC will expect to see evidence of good strategic co-production.
</t>
  </si>
  <si>
    <t xml:space="preserve">FURTHER INFORMATION:  </t>
  </si>
  <si>
    <t>There is a consistent approach to handling complaints about SEND provision that has been agreed by the local authority and health partners
The nature, frequency and outcomes from complaints are shared across services in order to address common problems 
Does the system have a single point for making complaints in relation to an EHC plan (which could be via the local authority)?
Is there an agreed  forum for the discussion of  complaints in the local area?</t>
  </si>
  <si>
    <t xml:space="preserve">Has the system developed a mechanism to aggregate, analyse and discuss complaints, compliments and feedback to use as learning?
Has the system identified likely foci for complaints and feedback (e.g. a long-standing long wait for assessment, delays in providing children’s wheelchairs) and does the system use this learning to inform the commissioning cycle? </t>
  </si>
  <si>
    <t>Data/intelligence to include:
- community services dataset
- SEN2 Data
- learning from local area Ofsted/CQC inspections
- performance/data from EHC plans
- workforce issues</t>
  </si>
  <si>
    <t xml:space="preserve">Is the SEND workforce a standing theme at SEND Board/Partnership level? </t>
  </si>
  <si>
    <t xml:space="preserve">Families have access to advocacy through a jointly funded SENDIAS service 
Does it have capacity to support families with issues with education, health and social care? E.g. Do SENDIAS services have capacity to support families with a CETR? 
</t>
  </si>
  <si>
    <t xml:space="preserve">Outcomes are holistic across education, health and social care and not agency specific. 
Outcomes in EHC plans are SMART
EHC Plan outcomes are monitored for progress and achievement 
Mechanisms are in place to capture progress towards meeting outcomes in EHC plans by setting or LA </t>
  </si>
  <si>
    <t xml:space="preserve">Annual reviews for children transferring between schools or settings are carried out by 15 February in the calendar year of the transfer.
Annual reviews are set-up with sufficient notice to enable health and social care colleagues to participate
Regular spot checks are carried out to ensure that EHC plan outcomes are up to date and the plan is meeting the CYP's current needs. 
Annual Reviews ensuring EHCPs reflect  the transitions to adult health services, adult social care services as well as education and employment transitions
Relevant health assessments (LD Annual Health Checks/LAC health assessments) are considered as part of EHC annual review </t>
  </si>
  <si>
    <t xml:space="preserve">
Does this strategy include ways to reach harder to reach groups?
Health/LA has a [published] policy on engaging with seldom heard groups and is active in ensuring this is implemented
Health/LA has specific events or engagement activities with seldom heard groups. 
This strategy should consider what the digital offer for engagement is (e.g. via Social Media, virtual engagement opportunities)
</t>
  </si>
  <si>
    <t xml:space="preserve">Improving outcomes and experiences for disabled children and young people and those with SEN requires significant input from professionals and services across health, social care and education.
The Children and Families Act is a statutory framework for the integration and personalisation of services for children and young people that requires health services in England to work closely alongside education and social care services to provide the right support for children and young people and their families. This is at both a strategic joint commissioning level and integrated services for individuals through Education Health and Care Plans.
Implementing the Children and Families Act and developing a shared local vision and strategy between Health Partners and Local Authorities will be key in developing integrated, person-centred services for children and young people in line with the existing commitments in the NHS England Long Term Plan. 
The purpose of this tool is to support joint working between Local Authorities and health partners. It pulls together in one place the key pieces of evidence that the local area will wish to assure themselves on and provide a high-level overview of its progress. The sections are divided into the 5 key areas of the role of a local area supporting children with SEND.
The tool presents this information in an easily accessible “at a glance” Red, Amber, Green (RAG) rating system to update the relevant board on progress. It also includes a facility for a follow up audit which enables the responsible officers to demonstrate trends in delivery and flag up any areas which are not moving towards full compliance. 
This tool is intended to be used at Place (Local Authority) footprint but does include prompts related to engagement with Integrated Care Boards. </t>
  </si>
  <si>
    <t xml:space="preserve">What are the arrangements for how place based CYP and SEND leadership will inform and feed into ICB-level decision making? </t>
  </si>
  <si>
    <t xml:space="preserve">Local leaders are assured that there is a process to ensure compliance with the S.23 duty </t>
  </si>
  <si>
    <t xml:space="preserve">LA and partner commissioning bodies make joint commissioning arrangements to secure a SEND Information Advice and Support Service that meets the minimum standards </t>
  </si>
  <si>
    <t xml:space="preserve">S.53 Where the mediation issues include health care provision specified in the plan or the fact that no health care provision, or no health care provision of a particular kind, is specified in the plan.
(2)The local authority must notify each relevant commissioning body of—
(a)the mediation issues, and
(b)anything of which it has been informed by the parent or young person under section 52(4).
(3)If the mediation issues are limited to the health care provision specified in the plan or the fact that no health care provision, or no health care provision of a particular kind, is specified in the plan, the responsible commissioning body (or, where there is more than one, the responsible commissioning bodies acting jointly) must—
(a)arrange for mediation between it (or them) and the parent or young person,
(b)ensure that the mediation is conducted by an independent person, and
(c)participate in the mediation.
(4)If the mediation issues include anything else—
(a)the local authority must—
(i)arrange for mediation between it, each responsible commissioning body and the parent or young person,
(ii)ensure that the mediation is conducted by an independent person, and
(iii)participate in the mediation, and
(b)each responsible commissioning body must also participate in the mediation
</t>
  </si>
  <si>
    <t>The Local Authority and the health partner have a Section 75 or other agreement in place setting out which budgets are to be pooled and how resources and management structures are to be integrated.</t>
  </si>
  <si>
    <t xml:space="preserve">Does the ICB have a strategy for commissioning of low-incidence, high-cost provision that aims to keep all CYP within the ICB footprint? 
</t>
  </si>
  <si>
    <t>There is a strategy
The ICB is sighted on all CYP who are out of area with ongoing discussions regarding returning into the ICB footprint</t>
  </si>
  <si>
    <t>Does this focus on workforce sufficiency, capacity and skills across all agencies in the SEND system in the local area. 
Is there assurance that all staff (at all levels) across the system receive SEND training as part of their continuing professional development?
Is there a regular assessment of local area's training needs in relation to SEND?
There is recognition of the impact of positive leadership behaviours on the workforce</t>
  </si>
  <si>
    <t xml:space="preserve">There is an agreed process in place (with appropriate personnel to oversee and manage) for receiving requests for EHC plan input. 
There a named contact in the social care team who coordinates signing off provision 
Are health assessments from different teams coordinated?
Similarly, relevant providers (NHS Trusts, FTs, Community and MHTrusts etc.) are all apprised of the EHC process, and ICB ensures that providers, either though contract or otherwise, are providing timely advice
There is an agreed process for the repsonse to privately commissioned health advice </t>
  </si>
  <si>
    <t xml:space="preserve">Principles (s.19 CFA) require LAs to have regard to the importance of:
•	the views, wishes and feelings of the child and his or her parent, or the young person
•	child and the child’s parent, or the young person, participating as fully as possible in decision-making
•	provision of information and support to enable participation in decision-making
•	support to the child and the child’s parent, or the young person, to support the child or young person in achieving the best possible educational and other outcomes.
Duty to co-operate (s.28 CFA)
LAs must co-operate with local partners, and local partners with the LA, in meeting SEN and disability duties in CFA
Equality Act 2010 and Public Sector Equality Duty s.149
LAs and health partners are subject to the specific duties under the public sector equality duty and must be able to demonstrate that they give due regard to the need to: 
•	eliminate discrimination, harassment and victimisation, 
•	advance equality of opportunity, 
•	foster good relations between people who share a relevant protected characteristic and those who do not share it
They must also meet the specific duties and:
•	publishing equality information annually and 
•	set and publish equality objectives no more than every 4 years
Research is clear about the central importance of leadership in effective design and delivery of SEND services across the system.  Joint area inspections rightly place a significant focus on whether or not there is effective leadership within the local area for SEND.  
It is important that this oversight and assurance sits at Board level and that leadership is collaborative and distributed across the system. It also helps to ensure that SEND becomes everyone's business and is given appropriate focus in all relevant programmes and strategies. </t>
  </si>
  <si>
    <t>Is there a regular report to LA Elected Members on SEND?
Does this board report to the Integrated Care Board and the most senior CYP Board in the Local Authority?
This Board has oversight of how local area is meeting it's duties under S.19</t>
  </si>
  <si>
    <t xml:space="preserve">Liberty Protection Safeguards System Readiness Tool </t>
  </si>
  <si>
    <t xml:space="preserve">2. A clear strategy, arrangements and governance  </t>
  </si>
  <si>
    <t xml:space="preserve">3. Clear data </t>
  </si>
  <si>
    <t xml:space="preserve"> 
Joint commissioning should be informed by a clear assessment of local needs. Health and Wellbeing Boards are required to develop Joint Strategic Needs Assessments (JSNAs) and Joint Health and Wellbeing Strategies, to support prevention, identification, assessment and early intervention and a joined-up approach.</t>
  </si>
  <si>
    <t>CYP services are considered in local area planning on digital</t>
  </si>
  <si>
    <t xml:space="preserve">Data can flow safely and effectively between agencies </t>
  </si>
  <si>
    <t>All community health services are uploading data to the Community Services Data Set using SNOMED CT codes</t>
  </si>
  <si>
    <t xml:space="preserve">Where local authority services are commissioned out then data which supports core monitoring is required of service providers. </t>
  </si>
  <si>
    <t>There is a comprehensive multi-agency data dashboard</t>
  </si>
  <si>
    <t>There is a designated data lead for SEND, and a data working group with responsibility for improving local SEND data and data sharing.  The data group includes representation from Public Health.</t>
  </si>
  <si>
    <t>2.2 A clear strategy, arrangements and governance</t>
  </si>
  <si>
    <t xml:space="preserve">2.3 Clear data </t>
  </si>
  <si>
    <t>JSNA is a comprehensive planning tool 
JSNA considers data on ethnicity and social deprivation
There is a joint approach to the gathering and analysis of information and data on the needs of children and young people with SEN and disabilities for the JSNA.</t>
  </si>
  <si>
    <t xml:space="preserve">Contracts contain outcomes based KPIs
Contracts detail the data expectations of partners </t>
  </si>
  <si>
    <t>There is joint approach to the monitoring of the health of children and young people and local partners have an integrated approach to the Healthy Child Programme to ensure a joined up approach to the identification of young children with SEN and disabilities</t>
  </si>
  <si>
    <t xml:space="preserve">It is expected that the vast majority of additional support needs can and should be met through SEN support and Early Help.  Local areas should be able to demonstrate a robust process for identifying and then meeting need at earliest presentation.
Health duty (s.23 CFA): duty to inform parents and LA of a child who has or probably has SEN. 
Healthy Child Programme
Healthy child programme and potential for integrated reviews. Guidance: 
•	Support for children in mainstream education with additional health needs Children with additional or complex health needs often require additional support to ensure a seamless transition into school, and to feel supported to learn within an education setting (Children with special educational needs and disabilities, SEND). Commissioning arrangements should be developed to clarify the contributions from partners in health, social care and education to ensure that children with additional or complex needs are school ready and supported within education settings.
In setting out their approach to meeting needs at the earliest point of presentation, LAs and their partners should have regard to their duties under the Childcare Act 2006 (in relation to Early Childhood services) and ensuring that they are inclusive and accessible and meet the childcare sufficiency duty. </t>
  </si>
  <si>
    <t xml:space="preserve">Health agencies inform the LA of any young child who has or probably has an SEN and the LA responds with a consideration of the need to carry out an EHC needs assessment. 
</t>
  </si>
  <si>
    <t xml:space="preserve">How is the local area assured that identification of needs happens at the earliest point of presentation and that this data informs commissioning and service design? </t>
  </si>
  <si>
    <t>There is a graduated support offer with a single point of entry for Early Help and SEN Support or the processes for drawing down provision of support are aligned.
Schools know how to access specialist services for advice, support and training. There are clear commissioning arrangements for such services and schools' access to services is agreed and set out in the local offer. The adequacy of such services is kept under review</t>
  </si>
  <si>
    <t>Have all partners have been involved in the development of the EHC plan process and happy that it is compliant?
Are education professionals, EPs, social care teams and relevant health professionals given the opportunity to agree to the content of the draft EHC plan before it is sent to parents or young people?</t>
  </si>
  <si>
    <t xml:space="preserve">Do local leaders have a strategy for engaging parent carers and CYP with strategic developments?
Does the local area have a mechanism to monitor engagement? 
</t>
  </si>
  <si>
    <t>Health Named Lead(s)</t>
  </si>
  <si>
    <t xml:space="preserve">Local Authority Named Lead(s) SEND, Education and Social Care as applicable </t>
  </si>
  <si>
    <t xml:space="preserve">All contracts are monitored on the extent to which services have secured their contribution to the outcomes.  There is a relentless focus on the impact of services
Service specifications make reference to the strategic outcomes </t>
  </si>
  <si>
    <t>There  is a joint commissioning strategy agreed by all partners which sets out clear milestones for progression and ensures that the area meets the requirements set out in the SEND Code of practice.</t>
  </si>
  <si>
    <t>Clear partnership approach to Children's Continuing Care 
The approach is clearly set out enabling decision making to be effectively delegated.</t>
  </si>
  <si>
    <t xml:space="preserve">What are the arrangements for health to consider requests for high-cost, low incidence care (this would go wider than SEND)? </t>
  </si>
  <si>
    <t>Arrangement are in place and understood by all partners.</t>
  </si>
  <si>
    <t>The processes have been aligned locally</t>
  </si>
  <si>
    <t xml:space="preserve">Arrangements are in place. These may include workforce training and development; support from school improvement partners; peer review of policies, procedures, currriculum and educational data linked to key stages and progression. </t>
  </si>
  <si>
    <t xml:space="preserve">How does the local area ensure a clear graduated response is in place which results in children’s needs being identified at the right time and assessed in a timely and effective way?
How clearly has the LA set out what provision it expects early years settings/schools/FE settings to make 'ordinarily available'? 
How effectively is 'ordinarily available provision' kept under review?
How clearly set out is the support early years settings/schools/FE settings are able to draw down from education, health and social care services?
What quality assurance processes are in place to ensure that settings meet their duties under the Equality Act i.e. in making reasonable adjustments?
How are the needs of a CYP with SEN needs identified and recorded? Is there a person centered plan as part of a graduated pathway?    </t>
  </si>
  <si>
    <t xml:space="preserve">The local offer and school SEN offer should clearly articulate the support available to this group of CYP and how it can be accessed.  This should include the health, mental health and social care support than can be accessed.
The local area has a codesigned Ordinarily Availiable Provision Framework which clearly sets out the support which can be drawn down from health and social care services.
A quality assurance process is in place which monitors how effectively settings meet their duties under the Equality Act
The graduated pathway includes a person centred plan at the point a child's additional sneeds are first identified.  The plan is updated as part of the assess, plan, do, review cycle. 
                                                                                                                            </t>
  </si>
  <si>
    <t>Do therapy services offer universal and targeted services alongside specialist provision?</t>
  </si>
  <si>
    <t xml:space="preserve">Health commssioners have ensured that there is sufficient capacity to ensure a 'balanced' approach can be offered.  The offer is clearly outlined in the Ordinarily Availabile Provision framework.
</t>
  </si>
  <si>
    <t>Are Outcomes in EHC plans SMART? Are they relevant to the child's aspirations?</t>
  </si>
  <si>
    <t>Joint commissioning for this group of children and young people extends 0-25</t>
  </si>
  <si>
    <t>Adult services are equal partners in commissioning discussions and planning.</t>
  </si>
  <si>
    <t xml:space="preserve">LA and partner commissioning bodies
 make joint commissioning arrangements to secure special educational provision, health care provision and social care provision for disabled children and young people and those with SEN.  This provision is focussed on ensuring effective preparation for adulthood from the earliest years. 
Locally commissioned services support children and young people with SEN, disabilities and medical needs, to stay in local schools and live with their family in their local community, wherever possible. 
The joint commissioning of services for children and young people with SEN and disabilities and their families is based on sound understanding of local needs.
Services are commissioned to increase the capacity of local schools and settings to respond positively to children and young people with SEN and disabilities, increase attendance, improve wellbeing and reduce exclusions.
All partners are aware of their roles, responsibilities
A clear plan for delivery with timescales </t>
  </si>
  <si>
    <t>Is there effective practicw in relation to preparation for adulthood?</t>
  </si>
  <si>
    <t xml:space="preserve">It is clear from EHCt plans that prepraation for adulthood has been considered from the earliest years. </t>
  </si>
  <si>
    <t>5. Impact &amp; Performance</t>
  </si>
  <si>
    <t xml:space="preserve">ICB level data is informing place based commissioning and planning. </t>
  </si>
  <si>
    <t xml:space="preserve">How is data which is held at ICB level, informing the local SEND system? </t>
  </si>
  <si>
    <t>Do the Joint Strategic Needs Assessment (JSNA) and joint health and well-being strategy have a clear focus on SEND which demonstrates that local leaders understand the needs of their SEND population and have plans in place to improve how well their needs are met and the outcomes they achieve?</t>
  </si>
  <si>
    <t xml:space="preserve">As stated in the SEND Code of Practice local partners (the local authority and health partners) should identify the outcomes that matter to children and young people with SEN or disabilities to inform the planning, design and delivery of services and the monitoring of how well services have secured those outcomes.  
Agreed vision takes a life course approach, meaning that opportunities are identified for minimising risk factors and enhancing protective factors through evidence-based interventions at important life stages from the perinatal period onwards.   
In order to achieve this whole system approach, there should be considered involvement of all partners involved strategically and operationally in services for CYP with SEND, including the wider voluntary and community sector and faith groups. </t>
  </si>
  <si>
    <t xml:space="preserve">Joint commissioning
S.26 Children and Families Act and Section 116B of the Local Government and Public Involvement in Health Act 2007
•	LA and partner commissioning bodies must make joint commissioning arrangements (s.26) to secure special educational provision; health care provision; and social care provision for disabled children and young people and those with SEN
•	Have arrangements for considering and agreeing what provision is required to meet local needs and who is going to secure it
•	Arrangements for securing EHC needs assessments and the education, health and care provision specified in EHC plans, or personal budgets 
•	What advice and information is to be provided about education, health and care provision and by whom 
•	How complaints are handled
•	How disputes are handled between parties involved in joint commissioning 
•	How the arrangements are kept under review
•	How parties to the joint commissioning agreements have regard to themLocal authorities and health partners must make joint commissioning arrangements for education, health and care provision for children and young people with SEN or disabilities.  The arrangements must cover the services for 0-25 year old children and young people with SEN or disabilities, both with and without EHC plans.
Local governance arrangements must be in place to ensure clear accountability for commissioning services for children and young people with SEN and disabilities from birth to the age of 25. There must be clear decision-making structures so that partners can agree the changes that joint commissioning will bring in the design of services. </t>
  </si>
  <si>
    <t>Is there effective practice in relation to preparation for adulthood?</t>
  </si>
  <si>
    <t xml:space="preserve">It is clear from personalised support plans that preparation for adulthood has been considered from the earliest years. </t>
  </si>
  <si>
    <t>Preparation for and Transition to Adulthood Audit Tool</t>
  </si>
  <si>
    <t>Co-Production in Pathway/ Service Re-design and Evaluation</t>
  </si>
  <si>
    <t>An effective service is in place.
The local area is satisfied that those providing the service have appropriate skills in disagreement resolution
and an understanding of SEN processes, procedures and
legislation.
Parents and young people are routinely informed about the availability of the disagreement resolution service and their satisfaction monitored.</t>
  </si>
  <si>
    <t>1.1 Senior / executive leadership for SEND + Engagement with ICB</t>
  </si>
  <si>
    <t xml:space="preserve">Special Educational Needs &amp; Disability (SEND)                                                           </t>
  </si>
  <si>
    <t xml:space="preserve">Local Area Multiagency Audit Tool  </t>
  </si>
  <si>
    <t>NICE Guidelines: Disabled children and young people up to 25 with severe complex needs: integrated service delivery and organisation across health, social care and education</t>
  </si>
  <si>
    <t>INSTRUCTIONS</t>
  </si>
  <si>
    <t xml:space="preserve">Ensure to determine at least one named lead for each of the activities. Some may require one from Health and one from another agency. 
This tool uses a Red, Amber, Green (RAG) Rating system. For each of the prompts/indicators, you will need to choose the level of achievement using the drop down list on columns E and F.  
Column G is used to show the trend between the first and second audit meetings which can be edited using the drop down list embedded in the cell. 
Adding evidence and detailed comments will strengthen the tool.
RAG Summary tab will automaticall calculate the ratings across the tool and will visualise in graphs and tables using percentages. If the pie chart does not add up to 100%, that is because some sections have been left blank and will need to be filled. 
We recommend:
- A joint multiagency working group to assess the progress as the tool involves processes from all services that involve children and young people with SEND. 
- Timely progress meetings are needed to ensure the tool is updated regularly and demonstrate trends in implementation and flag any areas which are not moving towards full compliance. 
- Professionals to be kept accountable to comply with their relevant processes/activities. 
- A coordinator for the tool and the process is recommended to ensure all parts of the tool is complete by the set deadlines.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</si>
</sst>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libri"/>
      <family val="2"/>
      <scheme val="minor"/>
    </font>
    <font>
      <sz val="11"/>
      <color theme="1"/>
      <name val="Symbol"/>
      <family val="1"/>
      <charset val="2"/>
    </font>
    <font>
      <sz val="9"/>
      <color theme="1"/>
      <name val="Calibri"/>
      <family val="2"/>
      <scheme val="minor"/>
    </font>
    <font>
      <b/>
      <sz val="14"/>
      <color theme="0"/>
      <name val="Arial"/>
      <family val="2"/>
    </font>
    <font>
      <b/>
      <sz val="16"/>
      <color theme="1"/>
      <name val="Arial"/>
      <family val="2"/>
    </font>
    <font>
      <sz val="11"/>
      <color theme="1"/>
      <name val="Arial"/>
      <family val="2"/>
    </font>
    <font>
      <b/>
      <sz val="14"/>
      <color theme="1"/>
      <name val="Arial"/>
      <family val="2"/>
    </font>
    <font>
      <b/>
      <sz val="12"/>
      <color theme="1"/>
      <name val="Arial"/>
      <family val="2"/>
    </font>
    <font>
      <u/>
      <sz val="11"/>
      <color theme="10"/>
      <name val="Calibri"/>
      <family val="2"/>
      <scheme val="minor"/>
    </font>
    <font>
      <b/>
      <sz val="11"/>
      <color theme="0"/>
      <name val="Arial"/>
      <family val="2"/>
    </font>
    <font>
      <b/>
      <sz val="14"/>
      <color rgb="FF000000"/>
      <name val="Arial"/>
      <family val="2"/>
    </font>
    <font>
      <sz val="12"/>
      <color theme="1"/>
      <name val="Arial"/>
      <family val="2"/>
    </font>
    <font>
      <sz val="14"/>
      <color theme="1"/>
      <name val="Arial"/>
      <family val="2"/>
    </font>
    <font>
      <sz val="10"/>
      <color theme="1"/>
      <name val="Arial"/>
      <family val="2"/>
    </font>
    <font>
      <b/>
      <sz val="18"/>
      <color theme="1"/>
      <name val="Arial"/>
      <family val="2"/>
    </font>
    <font>
      <b/>
      <sz val="12"/>
      <color theme="0"/>
      <name val="Arial"/>
      <family val="2"/>
    </font>
    <font>
      <b/>
      <sz val="20"/>
      <color theme="0"/>
      <name val="Arial"/>
      <family val="2"/>
    </font>
    <font>
      <b/>
      <sz val="11"/>
      <color theme="1"/>
      <name val="Arial"/>
      <family val="2"/>
    </font>
    <font>
      <sz val="14"/>
      <color theme="8"/>
      <name val="Arial"/>
      <family val="2"/>
    </font>
    <font>
      <sz val="16"/>
      <color theme="1"/>
      <name val="Arial"/>
      <family val="2"/>
    </font>
    <font>
      <b/>
      <sz val="11"/>
      <color theme="8"/>
      <name val="Arial"/>
      <family val="2"/>
    </font>
    <font>
      <b/>
      <u/>
      <sz val="24"/>
      <color theme="1"/>
      <name val="Arial"/>
      <family val="2"/>
    </font>
    <font>
      <sz val="10"/>
      <color theme="1"/>
      <name val="Verdana"/>
      <family val="2"/>
    </font>
    <font>
      <u/>
      <sz val="11"/>
      <name val="Calibri"/>
      <family val="2"/>
      <scheme val="minor"/>
    </font>
    <font>
      <b/>
      <sz val="11"/>
      <color rgb="FF000000"/>
      <name val="Arial"/>
      <family val="2"/>
    </font>
    <font>
      <sz val="11"/>
      <color rgb="FF000000"/>
      <name val="Arial"/>
      <family val="2"/>
    </font>
    <font>
      <b/>
      <i/>
      <sz val="10"/>
      <color theme="1"/>
      <name val="Arial"/>
      <family val="2"/>
    </font>
    <font>
      <u/>
      <sz val="10"/>
      <name val="Calibri"/>
      <family val="2"/>
      <scheme val="minor"/>
    </font>
    <font>
      <u/>
      <sz val="10"/>
      <name val="Arial"/>
      <family val="2"/>
    </font>
    <font>
      <u/>
      <sz val="10"/>
      <color theme="10"/>
      <name val="Arial"/>
      <family val="2"/>
    </font>
    <font>
      <b/>
      <sz val="28"/>
      <color theme="0"/>
      <name val="Arial"/>
      <family val="2"/>
    </font>
    <font>
      <sz val="10"/>
      <color rgb="FF000000"/>
      <name val="Arial"/>
      <family val="2"/>
    </font>
    <font>
      <sz val="11"/>
      <color theme="10"/>
      <name val="Calibri"/>
      <family val="2"/>
      <scheme val="minor"/>
    </font>
    <font>
      <sz val="11"/>
      <name val="Calibri"/>
      <family val="2"/>
      <scheme val="minor"/>
    </font>
    <font>
      <sz val="16"/>
      <color theme="1"/>
      <name val="Calibri"/>
      <family val="2"/>
      <scheme val="minor"/>
    </font>
    <font>
      <sz val="10"/>
      <name val="Calibri"/>
      <family val="2"/>
      <scheme val="minor"/>
    </font>
    <font>
      <sz val="10"/>
      <name val="Arial"/>
      <family val="2"/>
    </font>
    <font>
      <b/>
      <i/>
      <sz val="11"/>
      <color theme="1"/>
      <name val="Arial"/>
      <family val="2"/>
    </font>
    <font>
      <i/>
      <sz val="11"/>
      <color theme="1"/>
      <name val="Arial"/>
    </font>
    <font>
      <sz val="11"/>
      <color theme="1"/>
      <name val="Arial"/>
    </font>
    <font>
      <u/>
      <sz val="11"/>
      <name val="Arial"/>
      <family val="2"/>
    </font>
    <font>
      <b/>
      <sz val="16"/>
      <color theme="1"/>
      <name val="Calibri"/>
      <family val="2"/>
      <scheme val="minor"/>
    </font>
    <font>
      <b/>
      <sz val="16"/>
      <color theme="1" tint="0.249977111117893"/>
      <name val="Arial"/>
      <family val="2"/>
    </font>
    <font>
      <b/>
      <sz val="10"/>
      <color theme="1"/>
      <name val="Arial"/>
      <family val="2"/>
    </font>
    <font>
      <sz val="10"/>
      <color rgb="FF000000"/>
      <name val="Arial"/>
      <family val="2"/>
      <charset val="1"/>
    </font>
    <font>
      <i/>
      <sz val="10"/>
      <color theme="1"/>
      <name val="Arial"/>
      <family val="2"/>
    </font>
    <font>
      <i/>
      <sz val="11"/>
      <color theme="1"/>
      <name val="Calibri"/>
      <family val="2"/>
      <scheme val="minor"/>
    </font>
  </fonts>
  <fills count="15">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5"/>
        <bgColor indexed="64"/>
      </patternFill>
    </fill>
    <fill>
      <patternFill patternType="solid">
        <fgColor theme="9"/>
        <bgColor indexed="64"/>
      </patternFill>
    </fill>
    <fill>
      <patternFill patternType="solid">
        <fgColor theme="0"/>
        <bgColor indexed="64"/>
      </patternFill>
    </fill>
    <fill>
      <patternFill patternType="solid">
        <fgColor rgb="FFBFBFBF"/>
        <bgColor indexed="64"/>
      </patternFill>
    </fill>
    <fill>
      <patternFill patternType="solid">
        <fgColor rgb="FF81E1DF"/>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33CCCC"/>
        <bgColor indexed="64"/>
      </patternFill>
    </fill>
  </fills>
  <borders count="13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theme="0" tint="-0.499984740745262"/>
      </right>
      <top style="thin">
        <color theme="0" tint="-0.24994659260841701"/>
      </top>
      <bottom style="thin">
        <color theme="0" tint="-0.499984740745262"/>
      </bottom>
      <diagonal/>
    </border>
    <border>
      <left style="thin">
        <color theme="0" tint="-0.499984740745262"/>
      </left>
      <right/>
      <top style="thin">
        <color theme="0" tint="-0.24994659260841701"/>
      </top>
      <bottom style="thin">
        <color theme="0" tint="-0.499984740745262"/>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theme="0" tint="-0.499984740745262"/>
      </right>
      <top style="thin">
        <color theme="0" tint="-0.24994659260841701"/>
      </top>
      <bottom style="thin">
        <color theme="0" tint="-0.24994659260841701"/>
      </bottom>
      <diagonal/>
    </border>
    <border>
      <left style="thin">
        <color theme="0" tint="-0.499984740745262"/>
      </left>
      <right/>
      <top style="thin">
        <color theme="0" tint="-0.24994659260841701"/>
      </top>
      <bottom style="thin">
        <color theme="0" tint="-0.2499465926084170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n">
        <color indexed="64"/>
      </top>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ck">
        <color indexed="64"/>
      </left>
      <right/>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thin">
        <color indexed="64"/>
      </left>
      <right style="thin">
        <color indexed="64"/>
      </right>
      <top style="thick">
        <color indexed="64"/>
      </top>
      <bottom style="thick">
        <color indexed="64"/>
      </bottom>
      <diagonal/>
    </border>
    <border>
      <left/>
      <right style="thick">
        <color indexed="64"/>
      </right>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right style="thin">
        <color indexed="64"/>
      </right>
      <top/>
      <bottom style="thick">
        <color indexed="64"/>
      </bottom>
      <diagonal/>
    </border>
    <border>
      <left style="medium">
        <color indexed="64"/>
      </left>
      <right/>
      <top/>
      <bottom style="thick">
        <color indexed="64"/>
      </bottom>
      <diagonal/>
    </border>
    <border>
      <left/>
      <right/>
      <top style="medium">
        <color indexed="64"/>
      </top>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medium">
        <color indexed="64"/>
      </bottom>
      <diagonal/>
    </border>
    <border>
      <left/>
      <right/>
      <top/>
      <bottom style="medium">
        <color indexed="64"/>
      </bottom>
      <diagonal/>
    </border>
    <border>
      <left/>
      <right/>
      <top style="thin">
        <color theme="0" tint="-0.24994659260841701"/>
      </top>
      <bottom style="thin">
        <color theme="0" tint="-0.499984740745262"/>
      </bottom>
      <diagonal/>
    </border>
    <border>
      <left style="thin">
        <color theme="0" tint="-0.499984740745262"/>
      </left>
      <right/>
      <top style="thin">
        <color theme="0" tint="-0.24994659260841701"/>
      </top>
      <bottom/>
      <diagonal/>
    </border>
    <border>
      <left/>
      <right style="thick">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24994659260841701"/>
      </bottom>
      <diagonal/>
    </border>
    <border>
      <left/>
      <right style="thin">
        <color theme="0" tint="-0.499984740745262"/>
      </right>
      <top/>
      <bottom style="thin">
        <color theme="0" tint="-0.24994659260841701"/>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diagonal/>
    </border>
    <border>
      <left style="medium">
        <color indexed="64"/>
      </left>
      <right/>
      <top style="thick">
        <color indexed="64"/>
      </top>
      <bottom/>
      <diagonal/>
    </border>
    <border>
      <left/>
      <right style="thick">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448">
    <xf numFmtId="0" fontId="0" fillId="0" borderId="0" xfId="0"/>
    <xf numFmtId="0" fontId="0" fillId="0" borderId="0" xfId="0" applyAlignment="1">
      <alignment vertical="center"/>
    </xf>
    <xf numFmtId="0" fontId="2" fillId="0" borderId="0" xfId="0" applyFont="1" applyAlignment="1">
      <alignment horizontal="left" vertical="center" indent="4"/>
    </xf>
    <xf numFmtId="0" fontId="3" fillId="0" borderId="0" xfId="0" applyFont="1" applyAlignment="1">
      <alignment vertical="top"/>
    </xf>
    <xf numFmtId="0" fontId="3" fillId="0" borderId="0" xfId="0" applyFont="1" applyAlignment="1">
      <alignment vertical="top" wrapText="1"/>
    </xf>
    <xf numFmtId="0" fontId="4" fillId="2" borderId="0" xfId="0" applyFont="1" applyFill="1" applyAlignment="1">
      <alignment horizontal="center" vertical="center"/>
    </xf>
    <xf numFmtId="0" fontId="6" fillId="0" borderId="0" xfId="0" applyFont="1"/>
    <xf numFmtId="9" fontId="7" fillId="0" borderId="1" xfId="1" applyFont="1" applyBorder="1" applyAlignment="1">
      <alignment horizontal="center"/>
    </xf>
    <xf numFmtId="9" fontId="7" fillId="0" borderId="2" xfId="1" applyFont="1" applyBorder="1" applyAlignment="1">
      <alignment horizontal="center"/>
    </xf>
    <xf numFmtId="9" fontId="7" fillId="0" borderId="3" xfId="1" applyFont="1" applyBorder="1" applyAlignment="1">
      <alignment horizontal="center"/>
    </xf>
    <xf numFmtId="9" fontId="7" fillId="0" borderId="0" xfId="1" applyFont="1" applyAlignment="1">
      <alignment horizontal="center"/>
    </xf>
    <xf numFmtId="0" fontId="8" fillId="0" borderId="0" xfId="0" applyFont="1" applyAlignment="1">
      <alignment vertical="center"/>
    </xf>
    <xf numFmtId="0" fontId="8" fillId="0" borderId="4" xfId="0" applyFont="1" applyBorder="1" applyAlignment="1">
      <alignment vertical="center"/>
    </xf>
    <xf numFmtId="10" fontId="6" fillId="0" borderId="5" xfId="0" applyNumberFormat="1" applyFont="1" applyBorder="1" applyAlignment="1">
      <alignment horizontal="center"/>
    </xf>
    <xf numFmtId="10" fontId="6" fillId="0" borderId="6" xfId="0" applyNumberFormat="1" applyFont="1" applyBorder="1" applyAlignment="1">
      <alignment horizontal="center"/>
    </xf>
    <xf numFmtId="10" fontId="6" fillId="0" borderId="7" xfId="0" applyNumberFormat="1" applyFont="1" applyBorder="1" applyAlignment="1">
      <alignment horizontal="center"/>
    </xf>
    <xf numFmtId="0" fontId="6" fillId="0" borderId="0" xfId="0" applyFont="1" applyAlignment="1">
      <alignment horizontal="center"/>
    </xf>
    <xf numFmtId="0" fontId="9" fillId="0" borderId="8" xfId="2" applyNumberFormat="1" applyBorder="1"/>
    <xf numFmtId="0" fontId="9" fillId="0" borderId="8" xfId="2" applyBorder="1"/>
    <xf numFmtId="0" fontId="8" fillId="0" borderId="0" xfId="0" applyFont="1" applyAlignment="1">
      <alignment horizontal="center" vertical="center"/>
    </xf>
    <xf numFmtId="0" fontId="9" fillId="0" borderId="0" xfId="2" applyFill="1"/>
    <xf numFmtId="9" fontId="11" fillId="0" borderId="3" xfId="0" applyNumberFormat="1" applyFont="1" applyBorder="1"/>
    <xf numFmtId="0" fontId="11" fillId="0" borderId="0" xfId="0" applyFont="1"/>
    <xf numFmtId="0" fontId="12" fillId="0" borderId="0" xfId="0" applyFont="1"/>
    <xf numFmtId="10" fontId="7" fillId="0" borderId="3" xfId="1" applyNumberFormat="1" applyFont="1" applyBorder="1" applyAlignment="1">
      <alignment horizontal="center" vertical="center"/>
    </xf>
    <xf numFmtId="0" fontId="13" fillId="0" borderId="0" xfId="0" applyFont="1"/>
    <xf numFmtId="9" fontId="6" fillId="0" borderId="7" xfId="0" applyNumberFormat="1" applyFont="1" applyBorder="1" applyAlignment="1">
      <alignment horizontal="center" vertical="center"/>
    </xf>
    <xf numFmtId="0" fontId="9" fillId="0" borderId="16" xfId="2" applyBorder="1"/>
    <xf numFmtId="0" fontId="6" fillId="0" borderId="0" xfId="0" quotePrefix="1" applyFont="1"/>
    <xf numFmtId="9" fontId="6" fillId="0" borderId="6" xfId="0" applyNumberFormat="1" applyFont="1" applyBorder="1" applyAlignment="1">
      <alignment horizontal="center" vertical="center"/>
    </xf>
    <xf numFmtId="10" fontId="7" fillId="0" borderId="3"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7" fillId="0" borderId="2" xfId="0" applyNumberFormat="1" applyFont="1" applyBorder="1" applyAlignment="1">
      <alignment horizontal="center" vertical="center"/>
    </xf>
    <xf numFmtId="9" fontId="14" fillId="0" borderId="5" xfId="0" applyNumberFormat="1" applyFont="1" applyBorder="1" applyAlignment="1">
      <alignment horizontal="center"/>
    </xf>
    <xf numFmtId="9" fontId="14" fillId="0" borderId="6" xfId="0" applyNumberFormat="1" applyFont="1" applyBorder="1" applyAlignment="1">
      <alignment horizontal="center"/>
    </xf>
    <xf numFmtId="9" fontId="14" fillId="0" borderId="7" xfId="0" applyNumberFormat="1" applyFont="1" applyBorder="1" applyAlignment="1">
      <alignment horizontal="center"/>
    </xf>
    <xf numFmtId="0" fontId="14" fillId="0" borderId="0" xfId="0" applyFont="1"/>
    <xf numFmtId="9" fontId="4" fillId="0" borderId="0" xfId="0" applyNumberFormat="1" applyFont="1" applyAlignment="1">
      <alignment horizontal="center" vertical="center" wrapText="1"/>
    </xf>
    <xf numFmtId="0" fontId="10" fillId="0" borderId="0" xfId="0" applyFont="1" applyAlignment="1">
      <alignment horizontal="center" vertical="center" wrapText="1"/>
    </xf>
    <xf numFmtId="0" fontId="18" fillId="0" borderId="0" xfId="0" applyFont="1"/>
    <xf numFmtId="0" fontId="20" fillId="0" borderId="0" xfId="0" applyFont="1"/>
    <xf numFmtId="0" fontId="15" fillId="0" borderId="0" xfId="0" applyFont="1"/>
    <xf numFmtId="0" fontId="5" fillId="0" borderId="0" xfId="0" applyFont="1" applyAlignment="1">
      <alignment horizontal="left" vertical="center"/>
    </xf>
    <xf numFmtId="0" fontId="23" fillId="0" borderId="0" xfId="0" applyFont="1"/>
    <xf numFmtId="0" fontId="14" fillId="0" borderId="0" xfId="0" applyFont="1" applyAlignment="1">
      <alignment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4"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8" fillId="0" borderId="27" xfId="0" applyFont="1" applyBorder="1" applyAlignment="1">
      <alignment horizontal="center" vertical="center" wrapText="1"/>
    </xf>
    <xf numFmtId="0" fontId="6" fillId="6" borderId="30" xfId="0" applyFont="1" applyFill="1" applyBorder="1" applyAlignment="1">
      <alignment vertical="center" wrapText="1"/>
    </xf>
    <xf numFmtId="0" fontId="14" fillId="0" borderId="6" xfId="0" applyFont="1" applyBorder="1" applyAlignment="1">
      <alignment vertical="center" wrapText="1"/>
    </xf>
    <xf numFmtId="0" fontId="6" fillId="0" borderId="6" xfId="0" applyFont="1" applyBorder="1" applyAlignment="1">
      <alignment vertical="center" wrapText="1"/>
    </xf>
    <xf numFmtId="0" fontId="14" fillId="0" borderId="27" xfId="0" applyFont="1" applyBorder="1" applyAlignment="1">
      <alignment vertical="center" wrapText="1"/>
    </xf>
    <xf numFmtId="0" fontId="6" fillId="6" borderId="30" xfId="0" applyFont="1" applyFill="1" applyBorder="1" applyAlignment="1">
      <alignment vertical="top" wrapText="1"/>
    </xf>
    <xf numFmtId="0" fontId="18" fillId="7" borderId="30" xfId="0" applyFont="1" applyFill="1" applyBorder="1" applyAlignment="1">
      <alignment vertical="center" wrapText="1"/>
    </xf>
    <xf numFmtId="0" fontId="18" fillId="7" borderId="6" xfId="0" applyFont="1" applyFill="1" applyBorder="1" applyAlignment="1">
      <alignment vertical="center" wrapText="1"/>
    </xf>
    <xf numFmtId="0" fontId="18" fillId="7" borderId="27" xfId="0" applyFont="1" applyFill="1" applyBorder="1" applyAlignment="1">
      <alignment vertical="center" wrapText="1"/>
    </xf>
    <xf numFmtId="0" fontId="32" fillId="0" borderId="0" xfId="0" applyFont="1"/>
    <xf numFmtId="0" fontId="6" fillId="0" borderId="6" xfId="0" applyFont="1" applyBorder="1" applyAlignment="1">
      <alignment horizontal="center" vertical="center" wrapText="1"/>
    </xf>
    <xf numFmtId="0" fontId="14" fillId="0" borderId="7" xfId="0" applyFont="1" applyBorder="1" applyAlignment="1">
      <alignment vertical="center" wrapText="1"/>
    </xf>
    <xf numFmtId="0" fontId="27" fillId="0" borderId="6" xfId="0" applyFont="1" applyBorder="1" applyAlignment="1">
      <alignment vertical="center" wrapText="1"/>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6" fillId="6" borderId="5" xfId="0" applyFont="1" applyFill="1" applyBorder="1" applyAlignment="1">
      <alignment vertical="center" wrapText="1"/>
    </xf>
    <xf numFmtId="0" fontId="14" fillId="0" borderId="49" xfId="0" applyFont="1" applyBorder="1" applyAlignment="1">
      <alignment horizontal="left" vertical="top" wrapText="1"/>
    </xf>
    <xf numFmtId="0" fontId="14" fillId="0" borderId="50" xfId="0" applyFont="1" applyBorder="1" applyAlignment="1">
      <alignment horizontal="left" vertical="top" wrapText="1"/>
    </xf>
    <xf numFmtId="0" fontId="14" fillId="0" borderId="7" xfId="0" applyFont="1" applyBorder="1" applyAlignment="1">
      <alignment horizontal="left" vertical="center" wrapText="1"/>
    </xf>
    <xf numFmtId="0" fontId="18" fillId="7" borderId="13" xfId="0" applyFont="1" applyFill="1" applyBorder="1" applyAlignment="1">
      <alignment vertical="center" wrapText="1"/>
    </xf>
    <xf numFmtId="0" fontId="18" fillId="7" borderId="14" xfId="0" applyFont="1" applyFill="1" applyBorder="1" applyAlignment="1">
      <alignment vertical="center" wrapText="1"/>
    </xf>
    <xf numFmtId="0" fontId="18" fillId="7" borderId="15" xfId="0" applyFont="1" applyFill="1" applyBorder="1" applyAlignment="1">
      <alignment vertical="center" wrapText="1"/>
    </xf>
    <xf numFmtId="0" fontId="25" fillId="0" borderId="57" xfId="0" applyFont="1" applyBorder="1" applyAlignment="1">
      <alignment horizontal="left" vertical="top" wrapText="1"/>
    </xf>
    <xf numFmtId="0" fontId="25" fillId="0" borderId="58" xfId="0" applyFont="1" applyBorder="1" applyAlignment="1">
      <alignment horizontal="left" vertical="top" wrapText="1"/>
    </xf>
    <xf numFmtId="0" fontId="36" fillId="0" borderId="59" xfId="2" applyFont="1" applyBorder="1" applyAlignment="1">
      <alignment horizontal="left" vertical="top" wrapText="1"/>
    </xf>
    <xf numFmtId="0" fontId="37" fillId="0" borderId="59" xfId="2" applyFont="1" applyBorder="1" applyAlignment="1">
      <alignment horizontal="left" vertical="top" wrapText="1"/>
    </xf>
    <xf numFmtId="0" fontId="26" fillId="0" borderId="30" xfId="0" applyFont="1" applyBorder="1" applyAlignment="1">
      <alignment vertical="center" wrapText="1"/>
    </xf>
    <xf numFmtId="0" fontId="6"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0" xfId="0" applyFont="1" applyAlignment="1">
      <alignment horizontal="center" vertical="center" wrapText="1"/>
    </xf>
    <xf numFmtId="0" fontId="8" fillId="0" borderId="58" xfId="0" applyFont="1" applyBorder="1" applyAlignment="1">
      <alignment horizontal="center" vertical="center" wrapText="1"/>
    </xf>
    <xf numFmtId="0" fontId="38" fillId="0" borderId="0" xfId="0" applyFont="1" applyAlignment="1">
      <alignment horizontal="left" vertical="center" indent="2"/>
    </xf>
    <xf numFmtId="0" fontId="14" fillId="0" borderId="67" xfId="0" applyFont="1" applyBorder="1" applyAlignment="1">
      <alignment horizontal="left" vertical="center" wrapText="1"/>
    </xf>
    <xf numFmtId="0" fontId="14" fillId="0" borderId="27" xfId="0" applyFont="1" applyBorder="1" applyAlignment="1">
      <alignment horizontal="left" vertical="center" wrapText="1"/>
    </xf>
    <xf numFmtId="0" fontId="39" fillId="6" borderId="30" xfId="0" applyFont="1" applyFill="1" applyBorder="1" applyAlignment="1">
      <alignment vertical="center" wrapText="1"/>
    </xf>
    <xf numFmtId="0" fontId="38" fillId="0" borderId="0" xfId="0" applyFont="1" applyAlignment="1">
      <alignment vertical="center"/>
    </xf>
    <xf numFmtId="0" fontId="18" fillId="7" borderId="67" xfId="0" applyFont="1" applyFill="1" applyBorder="1" applyAlignment="1">
      <alignment vertical="center" wrapText="1"/>
    </xf>
    <xf numFmtId="0" fontId="25" fillId="0" borderId="60" xfId="0" applyFont="1" applyBorder="1" applyAlignment="1">
      <alignment horizontal="left" vertical="top" wrapText="1"/>
    </xf>
    <xf numFmtId="0" fontId="25" fillId="0" borderId="61" xfId="0" applyFont="1" applyBorder="1" applyAlignment="1">
      <alignment horizontal="left" vertical="top" wrapText="1"/>
    </xf>
    <xf numFmtId="0" fontId="37" fillId="0" borderId="62" xfId="2" applyFont="1" applyBorder="1" applyAlignment="1">
      <alignment horizontal="left" vertical="top" wrapText="1"/>
    </xf>
    <xf numFmtId="0" fontId="14" fillId="0" borderId="67" xfId="0" applyFont="1" applyBorder="1" applyAlignment="1">
      <alignment vertical="center" wrapText="1"/>
    </xf>
    <xf numFmtId="0" fontId="18" fillId="7" borderId="69" xfId="0" applyFont="1" applyFill="1" applyBorder="1" applyAlignment="1">
      <alignment vertical="center" wrapText="1"/>
    </xf>
    <xf numFmtId="0" fontId="18" fillId="7" borderId="35" xfId="0" applyFont="1" applyFill="1" applyBorder="1" applyAlignment="1">
      <alignment vertical="center" wrapText="1"/>
    </xf>
    <xf numFmtId="0" fontId="25" fillId="0" borderId="60" xfId="0" applyFont="1" applyBorder="1" applyAlignment="1">
      <alignment horizontal="left" vertical="center" wrapText="1"/>
    </xf>
    <xf numFmtId="0" fontId="25" fillId="0" borderId="61" xfId="0" applyFont="1" applyBorder="1" applyAlignment="1">
      <alignment horizontal="left" vertical="center" wrapText="1"/>
    </xf>
    <xf numFmtId="0" fontId="34" fillId="0" borderId="62" xfId="2" applyFont="1" applyBorder="1" applyAlignment="1">
      <alignment horizontal="left" vertical="center" wrapText="1"/>
    </xf>
    <xf numFmtId="0" fontId="36" fillId="0" borderId="62" xfId="2" applyFont="1" applyBorder="1" applyAlignment="1">
      <alignment horizontal="left" vertical="center" wrapText="1"/>
    </xf>
    <xf numFmtId="0" fontId="26" fillId="9" borderId="30" xfId="0" applyFont="1" applyFill="1" applyBorder="1" applyAlignment="1">
      <alignment vertical="center" wrapText="1"/>
    </xf>
    <xf numFmtId="0" fontId="26" fillId="0" borderId="6" xfId="0" applyFont="1" applyBorder="1" applyAlignment="1">
      <alignment vertical="center" wrapText="1"/>
    </xf>
    <xf numFmtId="0" fontId="32" fillId="0" borderId="67" xfId="0" applyFont="1" applyBorder="1" applyAlignment="1">
      <alignment horizontal="left" vertical="center" wrapText="1"/>
    </xf>
    <xf numFmtId="0" fontId="0" fillId="0" borderId="74" xfId="0" applyBorder="1"/>
    <xf numFmtId="0" fontId="0" fillId="0" borderId="45" xfId="0" applyBorder="1"/>
    <xf numFmtId="0" fontId="34" fillId="0" borderId="0" xfId="2" applyFont="1" applyFill="1"/>
    <xf numFmtId="0" fontId="6" fillId="0" borderId="6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7" xfId="0" applyFont="1" applyBorder="1" applyAlignment="1">
      <alignment horizontal="center" vertical="center" wrapText="1"/>
    </xf>
    <xf numFmtId="0" fontId="7" fillId="0" borderId="0" xfId="0" applyFont="1"/>
    <xf numFmtId="0" fontId="6" fillId="0" borderId="29" xfId="0" applyFont="1" applyBorder="1" applyAlignment="1">
      <alignment vertical="center" wrapText="1"/>
    </xf>
    <xf numFmtId="0" fontId="14" fillId="0" borderId="29" xfId="0" applyFont="1" applyBorder="1" applyAlignment="1">
      <alignment vertical="center" wrapText="1"/>
    </xf>
    <xf numFmtId="0" fontId="14" fillId="0" borderId="0" xfId="0" applyFont="1" applyAlignment="1">
      <alignment vertical="top" wrapText="1"/>
    </xf>
    <xf numFmtId="0" fontId="14" fillId="0" borderId="0" xfId="0" applyFont="1" applyAlignment="1">
      <alignment horizontal="left" vertical="top" wrapText="1"/>
    </xf>
    <xf numFmtId="0" fontId="0" fillId="0" borderId="0" xfId="0" applyAlignment="1">
      <alignment wrapText="1"/>
    </xf>
    <xf numFmtId="0" fontId="6" fillId="10" borderId="78" xfId="0" applyFont="1" applyFill="1" applyBorder="1" applyAlignment="1">
      <alignment horizontal="center" vertical="center" wrapText="1"/>
    </xf>
    <xf numFmtId="0" fontId="6" fillId="10" borderId="79" xfId="0" applyFont="1" applyFill="1" applyBorder="1" applyAlignment="1">
      <alignment horizontal="center" vertical="center" wrapText="1"/>
    </xf>
    <xf numFmtId="0" fontId="6" fillId="10" borderId="80" xfId="0" applyFont="1" applyFill="1" applyBorder="1" applyAlignment="1">
      <alignment horizontal="center" vertical="center" wrapText="1"/>
    </xf>
    <xf numFmtId="0" fontId="42" fillId="8" borderId="82" xfId="0" applyFont="1" applyFill="1" applyBorder="1" applyAlignment="1">
      <alignment vertical="center" wrapText="1"/>
    </xf>
    <xf numFmtId="0" fontId="42" fillId="8" borderId="83" xfId="0" applyFont="1" applyFill="1" applyBorder="1" applyAlignment="1">
      <alignment vertical="center" wrapText="1"/>
    </xf>
    <xf numFmtId="0" fontId="43" fillId="8" borderId="84" xfId="0" applyFont="1" applyFill="1" applyBorder="1" applyAlignment="1">
      <alignment horizontal="left" vertical="center" indent="1"/>
    </xf>
    <xf numFmtId="0" fontId="0" fillId="0" borderId="26" xfId="0" applyBorder="1"/>
    <xf numFmtId="0" fontId="8" fillId="0" borderId="67" xfId="0" applyFont="1" applyBorder="1" applyAlignment="1">
      <alignment vertical="center" wrapText="1"/>
    </xf>
    <xf numFmtId="0" fontId="14" fillId="0" borderId="6" xfId="0" applyFont="1" applyBorder="1" applyAlignment="1">
      <alignment horizontal="left" vertical="center" wrapText="1"/>
    </xf>
    <xf numFmtId="0" fontId="0" fillId="0" borderId="29" xfId="0" applyBorder="1"/>
    <xf numFmtId="0" fontId="25" fillId="0" borderId="29" xfId="0" applyFont="1" applyBorder="1" applyAlignment="1">
      <alignment horizontal="left" vertical="top" wrapText="1"/>
    </xf>
    <xf numFmtId="0" fontId="14" fillId="6" borderId="49" xfId="0" applyFont="1" applyFill="1" applyBorder="1" applyAlignment="1">
      <alignment horizontal="left" vertical="top" wrapText="1"/>
    </xf>
    <xf numFmtId="0" fontId="14" fillId="6" borderId="50" xfId="0" applyFont="1" applyFill="1" applyBorder="1" applyAlignment="1">
      <alignment horizontal="left" vertical="top" wrapText="1"/>
    </xf>
    <xf numFmtId="0" fontId="0" fillId="0" borderId="40" xfId="0" applyBorder="1"/>
    <xf numFmtId="0" fontId="0" fillId="0" borderId="91" xfId="0" applyBorder="1"/>
    <xf numFmtId="0" fontId="14" fillId="0" borderId="29" xfId="0" applyFont="1" applyBorder="1" applyAlignment="1">
      <alignment horizontal="center" vertical="center" wrapText="1"/>
    </xf>
    <xf numFmtId="0" fontId="44" fillId="0" borderId="23" xfId="0" applyFont="1" applyBorder="1" applyAlignment="1">
      <alignment vertical="center" wrapText="1"/>
    </xf>
    <xf numFmtId="0" fontId="0" fillId="0" borderId="66" xfId="0" applyBorder="1"/>
    <xf numFmtId="0" fontId="44" fillId="0" borderId="6" xfId="0" applyFont="1" applyBorder="1" applyAlignment="1">
      <alignment vertical="center" wrapText="1"/>
    </xf>
    <xf numFmtId="0" fontId="14" fillId="6" borderId="30" xfId="0" applyFont="1" applyFill="1" applyBorder="1" applyAlignment="1">
      <alignment vertical="center" wrapText="1"/>
    </xf>
    <xf numFmtId="0" fontId="6" fillId="6" borderId="63" xfId="0" applyFont="1" applyFill="1" applyBorder="1" applyAlignment="1">
      <alignment vertical="center" wrapText="1"/>
    </xf>
    <xf numFmtId="0" fontId="6" fillId="0" borderId="2" xfId="0" applyFont="1" applyBorder="1" applyAlignment="1">
      <alignment horizontal="center" vertical="center" wrapText="1"/>
    </xf>
    <xf numFmtId="0" fontId="8" fillId="0" borderId="2" xfId="0" applyFont="1" applyBorder="1" applyAlignment="1">
      <alignment vertical="center" wrapText="1"/>
    </xf>
    <xf numFmtId="0" fontId="25" fillId="0" borderId="98" xfId="0" applyFont="1" applyBorder="1" applyAlignment="1">
      <alignment horizontal="left" vertical="top" wrapText="1"/>
    </xf>
    <xf numFmtId="0" fontId="37" fillId="0" borderId="99" xfId="2" applyFont="1" applyBorder="1" applyAlignment="1">
      <alignment horizontal="left" vertical="top" wrapText="1"/>
    </xf>
    <xf numFmtId="0" fontId="45" fillId="0" borderId="0" xfId="0" applyFont="1" applyAlignment="1">
      <alignment vertical="top" wrapText="1"/>
    </xf>
    <xf numFmtId="0" fontId="0" fillId="6" borderId="0" xfId="0" applyFill="1"/>
    <xf numFmtId="0" fontId="0" fillId="6" borderId="66" xfId="0" applyFill="1" applyBorder="1"/>
    <xf numFmtId="0" fontId="18" fillId="6" borderId="100" xfId="0" applyFont="1" applyFill="1" applyBorder="1" applyAlignment="1">
      <alignment vertical="center" wrapText="1"/>
    </xf>
    <xf numFmtId="0" fontId="14" fillId="6" borderId="26" xfId="0" applyFont="1" applyFill="1" applyBorder="1" applyAlignment="1">
      <alignment vertical="center" wrapText="1"/>
    </xf>
    <xf numFmtId="0" fontId="14" fillId="6" borderId="101" xfId="0" applyFont="1" applyFill="1" applyBorder="1" applyAlignment="1">
      <alignment vertical="center" wrapText="1"/>
    </xf>
    <xf numFmtId="0" fontId="18" fillId="7" borderId="102" xfId="0" applyFont="1" applyFill="1" applyBorder="1" applyAlignment="1">
      <alignment vertical="center" wrapText="1"/>
    </xf>
    <xf numFmtId="0" fontId="44" fillId="0" borderId="0" xfId="0" applyFont="1"/>
    <xf numFmtId="0" fontId="8" fillId="0" borderId="0" xfId="0" applyFont="1" applyAlignment="1">
      <alignment horizontal="center" vertical="center" wrapText="1"/>
    </xf>
    <xf numFmtId="0" fontId="25" fillId="0" borderId="61" xfId="0" applyFont="1" applyBorder="1" applyAlignment="1">
      <alignment horizontal="left" vertical="top" wrapText="1"/>
    </xf>
    <xf numFmtId="0" fontId="25" fillId="0" borderId="61" xfId="0" applyFont="1" applyBorder="1" applyAlignment="1">
      <alignment horizontal="left" vertical="center" wrapText="1"/>
    </xf>
    <xf numFmtId="0" fontId="8" fillId="0" borderId="47"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1" xfId="0" applyFont="1" applyBorder="1" applyAlignment="1">
      <alignment horizontal="center" vertical="center" wrapText="1"/>
    </xf>
    <xf numFmtId="0" fontId="14" fillId="0" borderId="29" xfId="0" applyFont="1" applyBorder="1" applyAlignment="1">
      <alignment horizontal="left" vertical="center" wrapText="1"/>
    </xf>
    <xf numFmtId="0" fontId="14" fillId="0" borderId="40" xfId="0" applyFont="1" applyBorder="1" applyAlignment="1">
      <alignment horizontal="left" vertical="center" wrapText="1"/>
    </xf>
    <xf numFmtId="0" fontId="8" fillId="0" borderId="96"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92" xfId="0" applyFont="1" applyBorder="1" applyAlignment="1">
      <alignment horizontal="center" vertical="center" wrapText="1"/>
    </xf>
    <xf numFmtId="0" fontId="46" fillId="0" borderId="6" xfId="0" applyFont="1" applyBorder="1" applyAlignment="1">
      <alignment vertical="center" wrapText="1"/>
    </xf>
    <xf numFmtId="0" fontId="40" fillId="0" borderId="30"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30" xfId="0" applyFont="1" applyFill="1" applyBorder="1" applyAlignment="1">
      <alignment vertical="center" wrapText="1"/>
    </xf>
    <xf numFmtId="0" fontId="0" fillId="0" borderId="0" xfId="0" applyFill="1"/>
    <xf numFmtId="0" fontId="18" fillId="0" borderId="40" xfId="0" applyFont="1" applyFill="1" applyBorder="1" applyAlignment="1">
      <alignment vertical="center" wrapText="1"/>
    </xf>
    <xf numFmtId="0" fontId="6" fillId="0" borderId="29" xfId="0" applyFont="1" applyFill="1" applyBorder="1" applyAlignment="1">
      <alignment vertical="center" wrapText="1"/>
    </xf>
    <xf numFmtId="0" fontId="6" fillId="6" borderId="30" xfId="0" applyFont="1" applyFill="1" applyBorder="1" applyAlignment="1">
      <alignment vertical="center" wrapText="1"/>
    </xf>
    <xf numFmtId="0" fontId="14" fillId="6" borderId="0" xfId="0" applyFont="1" applyFill="1" applyBorder="1" applyAlignment="1">
      <alignment horizontal="left" vertical="top" wrapText="1"/>
    </xf>
    <xf numFmtId="0" fontId="14" fillId="6" borderId="0" xfId="0" applyFont="1" applyFill="1" applyBorder="1" applyAlignment="1">
      <alignment horizontal="left" wrapText="1"/>
    </xf>
    <xf numFmtId="0" fontId="46" fillId="0" borderId="0" xfId="0" applyFont="1" applyBorder="1" applyAlignment="1">
      <alignment horizontal="left" vertical="top" wrapText="1"/>
    </xf>
    <xf numFmtId="0" fontId="8" fillId="0" borderId="0" xfId="0" applyFont="1" applyBorder="1" applyAlignment="1">
      <alignment horizontal="center" vertical="center" wrapText="1"/>
    </xf>
    <xf numFmtId="0" fontId="14" fillId="0" borderId="0" xfId="0" applyFont="1" applyBorder="1" applyAlignment="1">
      <alignment horizontal="left" vertical="top" wrapText="1"/>
    </xf>
    <xf numFmtId="0" fontId="8" fillId="0" borderId="94" xfId="0" applyFont="1" applyBorder="1" applyAlignment="1">
      <alignment horizontal="center" vertical="center" wrapText="1"/>
    </xf>
    <xf numFmtId="0" fontId="8" fillId="0" borderId="104" xfId="0" applyFont="1" applyBorder="1" applyAlignment="1">
      <alignment horizontal="center" vertical="center" wrapText="1"/>
    </xf>
    <xf numFmtId="0" fontId="14" fillId="6" borderId="105" xfId="0" applyFont="1" applyFill="1" applyBorder="1" applyAlignment="1">
      <alignment horizontal="left" vertical="top" wrapText="1"/>
    </xf>
    <xf numFmtId="0" fontId="14" fillId="6" borderId="6" xfId="0" applyFont="1" applyFill="1" applyBorder="1" applyAlignment="1">
      <alignment horizontal="left" vertical="top" wrapText="1"/>
    </xf>
    <xf numFmtId="0" fontId="14" fillId="0" borderId="27" xfId="0" applyFont="1" applyFill="1" applyBorder="1" applyAlignment="1">
      <alignment vertical="center" wrapText="1"/>
    </xf>
    <xf numFmtId="0" fontId="14" fillId="0" borderId="63" xfId="0" applyFont="1" applyBorder="1" applyAlignment="1">
      <alignment vertical="center" wrapText="1"/>
    </xf>
    <xf numFmtId="0" fontId="6" fillId="0" borderId="0" xfId="0" applyFont="1" applyFill="1" applyAlignment="1">
      <alignment horizontal="left" vertical="top" wrapText="1"/>
    </xf>
    <xf numFmtId="0" fontId="0" fillId="13" borderId="0" xfId="0" applyFill="1"/>
    <xf numFmtId="0" fontId="6" fillId="6" borderId="30" xfId="0" applyFont="1" applyFill="1" applyBorder="1" applyAlignment="1">
      <alignment vertical="center" wrapText="1"/>
    </xf>
    <xf numFmtId="0" fontId="18" fillId="0" borderId="0" xfId="0" applyFont="1" applyFill="1" applyBorder="1" applyAlignment="1">
      <alignment vertical="center" wrapText="1"/>
    </xf>
    <xf numFmtId="0" fontId="6" fillId="6" borderId="30" xfId="0" applyFont="1" applyFill="1" applyBorder="1" applyAlignment="1">
      <alignment vertical="center" wrapText="1"/>
    </xf>
    <xf numFmtId="0" fontId="6" fillId="0" borderId="63" xfId="0" applyFont="1" applyFill="1" applyBorder="1" applyAlignment="1">
      <alignment vertical="center" wrapText="1"/>
    </xf>
    <xf numFmtId="0" fontId="6" fillId="6" borderId="30" xfId="0" applyFont="1" applyFill="1" applyBorder="1" applyAlignment="1">
      <alignment vertical="center" wrapText="1"/>
    </xf>
    <xf numFmtId="0" fontId="14" fillId="0" borderId="63" xfId="0" applyFont="1" applyFill="1" applyBorder="1" applyAlignment="1">
      <alignment vertical="center" wrapText="1"/>
    </xf>
    <xf numFmtId="0" fontId="5" fillId="0" borderId="20" xfId="0" applyFont="1" applyFill="1" applyBorder="1" applyAlignment="1">
      <alignment horizontal="center" vertical="top" wrapText="1"/>
    </xf>
    <xf numFmtId="0" fontId="5" fillId="0" borderId="0" xfId="0" applyFont="1" applyFill="1" applyBorder="1" applyAlignment="1">
      <alignment vertical="center" wrapText="1"/>
    </xf>
    <xf numFmtId="0" fontId="2" fillId="0" borderId="0" xfId="0" applyFont="1" applyFill="1" applyBorder="1" applyAlignment="1">
      <alignment horizontal="left" vertical="center" indent="4"/>
    </xf>
    <xf numFmtId="0" fontId="6" fillId="0" borderId="0" xfId="0" applyFont="1" applyFill="1" applyBorder="1" applyAlignment="1">
      <alignment horizontal="left" vertical="top" wrapText="1"/>
    </xf>
    <xf numFmtId="0" fontId="6" fillId="0" borderId="0" xfId="0" applyFont="1" applyFill="1" applyBorder="1"/>
    <xf numFmtId="0" fontId="14" fillId="0" borderId="0" xfId="0" applyFont="1" applyFill="1" applyBorder="1" applyAlignment="1">
      <alignment vertical="center" wrapText="1"/>
    </xf>
    <xf numFmtId="0" fontId="6" fillId="0" borderId="0" xfId="0" applyFont="1" applyFill="1" applyBorder="1" applyAlignment="1">
      <alignment vertical="center" wrapText="1"/>
    </xf>
    <xf numFmtId="0" fontId="2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6" xfId="0" applyFill="1" applyBorder="1"/>
    <xf numFmtId="0" fontId="6" fillId="10" borderId="110" xfId="0" applyFont="1" applyFill="1" applyBorder="1" applyAlignment="1">
      <alignment horizontal="left" vertical="center" wrapText="1" indent="1"/>
    </xf>
    <xf numFmtId="0" fontId="6" fillId="10" borderId="111" xfId="0" applyFont="1" applyFill="1" applyBorder="1" applyAlignment="1">
      <alignment horizontal="left" vertical="center" wrapText="1" indent="1"/>
    </xf>
    <xf numFmtId="0" fontId="14" fillId="0" borderId="112" xfId="0" applyFont="1" applyBorder="1" applyAlignment="1">
      <alignment horizontal="left" vertical="top" wrapText="1"/>
    </xf>
    <xf numFmtId="0" fontId="14" fillId="0" borderId="113" xfId="0" applyFont="1" applyBorder="1" applyAlignment="1">
      <alignment horizontal="left" vertical="top" wrapText="1"/>
    </xf>
    <xf numFmtId="0" fontId="6" fillId="0" borderId="6" xfId="0" applyFont="1" applyFill="1" applyBorder="1" applyAlignment="1">
      <alignment horizontal="left" vertical="center" wrapText="1"/>
    </xf>
    <xf numFmtId="0" fontId="14" fillId="0" borderId="6" xfId="0" applyFont="1" applyBorder="1" applyAlignment="1">
      <alignment horizontal="left" vertical="top" wrapText="1"/>
    </xf>
    <xf numFmtId="0" fontId="0" fillId="0" borderId="6" xfId="0" applyBorder="1"/>
    <xf numFmtId="0" fontId="14" fillId="0" borderId="29" xfId="0" applyFont="1" applyBorder="1" applyAlignment="1">
      <alignment horizontal="left" vertical="top" wrapText="1"/>
    </xf>
    <xf numFmtId="0" fontId="6" fillId="0" borderId="6" xfId="0" applyFont="1" applyFill="1" applyBorder="1" applyAlignment="1">
      <alignment vertical="top" wrapText="1"/>
    </xf>
    <xf numFmtId="0" fontId="6" fillId="6" borderId="6" xfId="0" applyFont="1" applyFill="1" applyBorder="1" applyAlignment="1">
      <alignment vertical="center" wrapText="1"/>
    </xf>
    <xf numFmtId="0" fontId="6" fillId="6" borderId="30" xfId="0" applyFont="1" applyFill="1" applyBorder="1" applyAlignment="1">
      <alignment vertical="center" wrapText="1"/>
    </xf>
    <xf numFmtId="0" fontId="6" fillId="6" borderId="30" xfId="0" applyFont="1" applyFill="1" applyBorder="1" applyAlignment="1">
      <alignment vertical="center" wrapText="1"/>
    </xf>
    <xf numFmtId="0" fontId="32" fillId="0" borderId="114" xfId="0" applyFont="1" applyBorder="1" applyAlignment="1">
      <alignment vertical="center" wrapText="1"/>
    </xf>
    <xf numFmtId="0" fontId="32" fillId="0" borderId="109" xfId="0" applyFont="1" applyBorder="1" applyAlignment="1">
      <alignment vertical="center" wrapText="1"/>
    </xf>
    <xf numFmtId="0" fontId="32" fillId="0" borderId="115" xfId="0" applyFont="1" applyBorder="1" applyAlignment="1">
      <alignment vertical="center" wrapText="1"/>
    </xf>
    <xf numFmtId="0" fontId="32" fillId="0" borderId="74" xfId="0" applyFont="1" applyBorder="1" applyAlignment="1">
      <alignment vertical="center" wrapText="1"/>
    </xf>
    <xf numFmtId="0" fontId="14" fillId="0" borderId="0" xfId="0" applyFont="1" applyBorder="1" applyAlignment="1">
      <alignment vertical="center" wrapText="1"/>
    </xf>
    <xf numFmtId="0" fontId="32" fillId="0" borderId="104" xfId="0" applyFont="1" applyBorder="1" applyAlignment="1">
      <alignment vertical="center" wrapText="1"/>
    </xf>
    <xf numFmtId="0" fontId="47" fillId="0" borderId="6" xfId="0" applyFont="1" applyBorder="1" applyAlignment="1">
      <alignment horizontal="left" vertical="center" wrapText="1" indent="4"/>
    </xf>
    <xf numFmtId="0" fontId="18" fillId="7" borderId="117" xfId="0" applyFont="1" applyFill="1" applyBorder="1" applyAlignment="1">
      <alignment vertical="center" wrapText="1"/>
    </xf>
    <xf numFmtId="0" fontId="18" fillId="7" borderId="118" xfId="0" applyFont="1" applyFill="1" applyBorder="1" applyAlignment="1">
      <alignment vertical="center" wrapText="1"/>
    </xf>
    <xf numFmtId="0" fontId="32" fillId="0" borderId="6" xfId="0" applyFont="1" applyBorder="1" applyAlignment="1">
      <alignment vertical="center" wrapText="1"/>
    </xf>
    <xf numFmtId="0" fontId="32" fillId="0" borderId="6" xfId="0" applyFont="1" applyBorder="1" applyAlignment="1">
      <alignment horizontal="center" vertical="center" wrapText="1"/>
    </xf>
    <xf numFmtId="0" fontId="0" fillId="0" borderId="22" xfId="0" applyBorder="1"/>
    <xf numFmtId="0" fontId="0" fillId="0" borderId="99" xfId="0" applyBorder="1"/>
    <xf numFmtId="0" fontId="0" fillId="0" borderId="46" xfId="0" applyBorder="1"/>
    <xf numFmtId="0" fontId="18" fillId="7" borderId="7" xfId="0" applyFont="1" applyFill="1" applyBorder="1" applyAlignment="1">
      <alignment vertical="center" wrapText="1"/>
    </xf>
    <xf numFmtId="0" fontId="18" fillId="7" borderId="5" xfId="0" applyFont="1" applyFill="1" applyBorder="1" applyAlignment="1">
      <alignment vertical="center" wrapText="1"/>
    </xf>
    <xf numFmtId="0" fontId="14" fillId="0" borderId="99" xfId="0" applyFont="1" applyBorder="1" applyAlignment="1">
      <alignment horizontal="left" vertical="center" wrapText="1"/>
    </xf>
    <xf numFmtId="0" fontId="6" fillId="0" borderId="5" xfId="0" applyFont="1" applyBorder="1" applyAlignment="1">
      <alignment vertical="center" wrapText="1"/>
    </xf>
    <xf numFmtId="0" fontId="6" fillId="0" borderId="7" xfId="0" applyFont="1" applyFill="1" applyBorder="1" applyAlignment="1">
      <alignment horizontal="left" vertical="center" wrapText="1"/>
    </xf>
    <xf numFmtId="0" fontId="37" fillId="0" borderId="7" xfId="0" applyFont="1" applyBorder="1" applyAlignment="1">
      <alignment wrapText="1"/>
    </xf>
    <xf numFmtId="0" fontId="6" fillId="12" borderId="5" xfId="0" applyFont="1" applyFill="1" applyBorder="1" applyAlignment="1">
      <alignment vertical="center" wrapText="1"/>
    </xf>
    <xf numFmtId="0" fontId="14" fillId="0" borderId="127" xfId="0" applyFont="1" applyBorder="1" applyAlignment="1">
      <alignment horizontal="left" vertical="center" wrapText="1"/>
    </xf>
    <xf numFmtId="0" fontId="8" fillId="0" borderId="130" xfId="0" applyFont="1" applyBorder="1" applyAlignment="1">
      <alignment vertical="center" wrapText="1"/>
    </xf>
    <xf numFmtId="0" fontId="14" fillId="0" borderId="106" xfId="0" applyFont="1" applyBorder="1" applyAlignment="1">
      <alignment horizontal="left" vertical="top" wrapText="1"/>
    </xf>
    <xf numFmtId="0" fontId="8" fillId="0" borderId="12"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25" fillId="0" borderId="0" xfId="0" applyFont="1" applyBorder="1" applyAlignment="1">
      <alignment horizontal="left" vertical="top" wrapText="1"/>
    </xf>
    <xf numFmtId="0" fontId="37" fillId="0" borderId="8" xfId="2" applyFont="1" applyBorder="1" applyAlignment="1">
      <alignment horizontal="left" vertical="top" wrapText="1"/>
    </xf>
    <xf numFmtId="0" fontId="37" fillId="0" borderId="4" xfId="2" applyFont="1" applyBorder="1" applyAlignment="1">
      <alignment horizontal="left" vertical="top" wrapText="1"/>
    </xf>
    <xf numFmtId="0" fontId="14" fillId="0" borderId="45" xfId="0" applyFont="1" applyBorder="1" applyAlignment="1">
      <alignment horizontal="left" vertical="center" wrapText="1"/>
    </xf>
    <xf numFmtId="0" fontId="6" fillId="0" borderId="67" xfId="0" applyFont="1" applyFill="1" applyBorder="1" applyAlignment="1">
      <alignment vertical="center" wrapText="1"/>
    </xf>
    <xf numFmtId="0" fontId="6" fillId="0" borderId="46" xfId="0" applyFont="1" applyFill="1" applyBorder="1" applyAlignment="1">
      <alignment vertical="center" wrapText="1"/>
    </xf>
    <xf numFmtId="0" fontId="14" fillId="0" borderId="59" xfId="0" applyFont="1" applyBorder="1" applyAlignment="1">
      <alignment horizontal="left" vertical="center" wrapText="1"/>
    </xf>
    <xf numFmtId="0" fontId="14" fillId="0" borderId="58" xfId="0" applyFont="1" applyBorder="1" applyAlignment="1">
      <alignment horizontal="left" vertical="center" wrapText="1"/>
    </xf>
    <xf numFmtId="0" fontId="32" fillId="0" borderId="104" xfId="0" applyFont="1" applyBorder="1" applyAlignment="1">
      <alignment horizontal="left" vertical="center" wrapText="1"/>
    </xf>
    <xf numFmtId="0" fontId="9" fillId="0" borderId="0" xfId="2"/>
    <xf numFmtId="0" fontId="9" fillId="0" borderId="12" xfId="2" applyFill="1" applyBorder="1" applyAlignment="1">
      <alignment horizontal="left" vertical="top" wrapText="1"/>
    </xf>
    <xf numFmtId="0" fontId="5" fillId="0" borderId="0" xfId="0" applyFont="1" applyAlignment="1">
      <alignment horizontal="center" vertical="center" wrapText="1"/>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10" fillId="3" borderId="5"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10" fillId="5"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15" fillId="0" borderId="0" xfId="0" applyFont="1" applyAlignment="1">
      <alignment horizontal="center"/>
    </xf>
    <xf numFmtId="14" fontId="19" fillId="0" borderId="0" xfId="0" applyNumberFormat="1"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xf>
    <xf numFmtId="0" fontId="21" fillId="0" borderId="0" xfId="0" applyFont="1" applyAlignment="1">
      <alignment horizontal="left" vertical="center"/>
    </xf>
    <xf numFmtId="0" fontId="16" fillId="0" borderId="0" xfId="0" applyFont="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7" fillId="0" borderId="0" xfId="0" applyFont="1" applyAlignment="1">
      <alignment horizontal="center" vertical="top"/>
    </xf>
    <xf numFmtId="0" fontId="16" fillId="0" borderId="0" xfId="0" applyFont="1" applyAlignment="1">
      <alignment horizontal="center" vertical="top"/>
    </xf>
    <xf numFmtId="0" fontId="31" fillId="8" borderId="38" xfId="0" applyFont="1" applyFill="1" applyBorder="1" applyAlignment="1">
      <alignment horizontal="center" vertical="center"/>
    </xf>
    <xf numFmtId="0" fontId="31" fillId="8" borderId="37" xfId="0" applyFont="1" applyFill="1" applyBorder="1" applyAlignment="1">
      <alignment horizontal="center" vertical="center"/>
    </xf>
    <xf numFmtId="0" fontId="31" fillId="8" borderId="36" xfId="0" applyFont="1" applyFill="1" applyBorder="1" applyAlignment="1">
      <alignment horizontal="center" vertical="center"/>
    </xf>
    <xf numFmtId="0" fontId="29" fillId="0" borderId="0" xfId="2" applyFont="1" applyFill="1" applyBorder="1" applyAlignment="1">
      <alignment vertical="center" wrapText="1"/>
    </xf>
    <xf numFmtId="0" fontId="28" fillId="0" borderId="0" xfId="2" applyFont="1" applyFill="1" applyBorder="1" applyAlignment="1">
      <alignment wrapText="1"/>
    </xf>
    <xf numFmtId="0" fontId="5" fillId="8" borderId="35" xfId="0" applyFont="1" applyFill="1" applyBorder="1" applyAlignment="1">
      <alignment vertical="center" wrapText="1"/>
    </xf>
    <xf numFmtId="0" fontId="5" fillId="8" borderId="34" xfId="0" applyFont="1" applyFill="1" applyBorder="1" applyAlignment="1">
      <alignment vertical="center" wrapText="1"/>
    </xf>
    <xf numFmtId="0" fontId="5" fillId="8" borderId="33" xfId="0" applyFont="1" applyFill="1" applyBorder="1" applyAlignment="1">
      <alignment vertical="center" wrapText="1"/>
    </xf>
    <xf numFmtId="0" fontId="6" fillId="6" borderId="27"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29" fillId="0" borderId="20"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25" fillId="0" borderId="20" xfId="0" applyFont="1" applyBorder="1" applyAlignment="1">
      <alignment horizontal="left" vertical="center" wrapText="1"/>
    </xf>
    <xf numFmtId="0" fontId="25" fillId="0" borderId="0" xfId="0" applyFont="1" applyAlignment="1">
      <alignment horizontal="left" vertical="center" wrapText="1"/>
    </xf>
    <xf numFmtId="0" fontId="29" fillId="0" borderId="20" xfId="2" applyFont="1" applyFill="1" applyBorder="1" applyAlignment="1">
      <alignment vertical="center" wrapText="1"/>
    </xf>
    <xf numFmtId="0" fontId="30" fillId="0" borderId="0" xfId="2" applyFont="1" applyFill="1" applyBorder="1" applyAlignment="1">
      <alignment vertical="center" wrapText="1"/>
    </xf>
    <xf numFmtId="0" fontId="28" fillId="0" borderId="0" xfId="2" applyFont="1" applyFill="1" applyBorder="1" applyAlignment="1">
      <alignment horizontal="left" vertical="center" wrapText="1"/>
    </xf>
    <xf numFmtId="0" fontId="6" fillId="0" borderId="2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5" fillId="14" borderId="63" xfId="0" applyFont="1" applyFill="1" applyBorder="1" applyAlignment="1">
      <alignment horizontal="left" vertical="top" wrapText="1"/>
    </xf>
    <xf numFmtId="0" fontId="5" fillId="14" borderId="61" xfId="0" applyFont="1" applyFill="1" applyBorder="1" applyAlignment="1">
      <alignment horizontal="left" vertical="top" wrapText="1"/>
    </xf>
    <xf numFmtId="0" fontId="5" fillId="14" borderId="60" xfId="0" applyFont="1" applyFill="1" applyBorder="1" applyAlignment="1">
      <alignment horizontal="left" vertical="top" wrapText="1"/>
    </xf>
    <xf numFmtId="0" fontId="6" fillId="0" borderId="63" xfId="0" applyFont="1" applyFill="1" applyBorder="1" applyAlignment="1">
      <alignment horizontal="left" vertical="top" wrapText="1"/>
    </xf>
    <xf numFmtId="0" fontId="6" fillId="0" borderId="61" xfId="0" applyFont="1" applyFill="1" applyBorder="1" applyAlignment="1">
      <alignment horizontal="left" vertical="top" wrapText="1"/>
    </xf>
    <xf numFmtId="0" fontId="6" fillId="0" borderId="60" xfId="0" applyFont="1" applyFill="1" applyBorder="1" applyAlignment="1">
      <alignment horizontal="left" vertical="top" wrapText="1"/>
    </xf>
    <xf numFmtId="0" fontId="24" fillId="0" borderId="0" xfId="2" applyFont="1" applyFill="1" applyBorder="1" applyAlignment="1">
      <alignment horizontal="left" vertical="top" wrapText="1"/>
    </xf>
    <xf numFmtId="0" fontId="9" fillId="0" borderId="0" xfId="2" applyFill="1" applyBorder="1" applyAlignment="1">
      <alignment horizontal="left" vertical="top" wrapText="1"/>
    </xf>
    <xf numFmtId="0" fontId="29" fillId="0" borderId="20" xfId="2" applyFont="1" applyFill="1" applyBorder="1" applyAlignment="1">
      <alignment vertical="center"/>
    </xf>
    <xf numFmtId="0" fontId="30" fillId="0" borderId="0" xfId="2" applyFont="1" applyFill="1" applyBorder="1" applyAlignment="1">
      <alignment vertical="center"/>
    </xf>
    <xf numFmtId="0" fontId="9" fillId="0" borderId="0" xfId="2" applyFill="1" applyAlignment="1">
      <alignment horizontal="left" vertical="top" wrapText="1"/>
    </xf>
    <xf numFmtId="0" fontId="26" fillId="0" borderId="28"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1" xfId="0" applyFont="1" applyBorder="1" applyAlignment="1">
      <alignment horizontal="center" vertical="center" wrapText="1"/>
    </xf>
    <xf numFmtId="0" fontId="29" fillId="0" borderId="76" xfId="2" applyFont="1" applyFill="1" applyBorder="1" applyAlignment="1">
      <alignment horizontal="left" vertical="center" wrapText="1"/>
    </xf>
    <xf numFmtId="0" fontId="29" fillId="0" borderId="104" xfId="2" applyFont="1" applyFill="1" applyBorder="1" applyAlignment="1">
      <alignment horizontal="left" vertical="center" wrapText="1"/>
    </xf>
    <xf numFmtId="0" fontId="29" fillId="0" borderId="109" xfId="2" applyFont="1" applyFill="1" applyBorder="1" applyAlignment="1">
      <alignment horizontal="left" vertical="center" wrapText="1"/>
    </xf>
    <xf numFmtId="0" fontId="25" fillId="0" borderId="59" xfId="0" applyFont="1" applyBorder="1" applyAlignment="1">
      <alignment horizontal="left" vertical="center" wrapText="1"/>
    </xf>
    <xf numFmtId="0" fontId="25" fillId="0" borderId="58" xfId="0" applyFont="1" applyBorder="1" applyAlignment="1">
      <alignment horizontal="left" vertical="center" wrapText="1"/>
    </xf>
    <xf numFmtId="0" fontId="25" fillId="0" borderId="57" xfId="0" applyFont="1" applyBorder="1" applyAlignment="1">
      <alignment horizontal="left" vertical="center" wrapText="1"/>
    </xf>
    <xf numFmtId="0" fontId="31" fillId="8" borderId="75" xfId="0" applyFont="1" applyFill="1" applyBorder="1" applyAlignment="1">
      <alignment horizontal="center" vertical="center"/>
    </xf>
    <xf numFmtId="0" fontId="5" fillId="8" borderId="38" xfId="0" applyFont="1" applyFill="1" applyBorder="1" applyAlignment="1">
      <alignment vertical="center" wrapText="1"/>
    </xf>
    <xf numFmtId="0" fontId="5" fillId="8" borderId="37" xfId="0" applyFont="1" applyFill="1" applyBorder="1" applyAlignment="1">
      <alignment vertical="center" wrapText="1"/>
    </xf>
    <xf numFmtId="0" fontId="35" fillId="8" borderId="37" xfId="0" applyFont="1" applyFill="1" applyBorder="1" applyAlignment="1">
      <alignment wrapText="1"/>
    </xf>
    <xf numFmtId="0" fontId="35" fillId="8" borderId="36" xfId="0" applyFont="1" applyFill="1" applyBorder="1" applyAlignment="1">
      <alignment wrapText="1"/>
    </xf>
    <xf numFmtId="0" fontId="6" fillId="6" borderId="35" xfId="0" applyFont="1" applyFill="1" applyBorder="1" applyAlignment="1">
      <alignment horizontal="left" vertical="center" wrapText="1"/>
    </xf>
    <xf numFmtId="0" fontId="6" fillId="6" borderId="69" xfId="0" applyFont="1" applyFill="1" applyBorder="1" applyAlignment="1">
      <alignment horizontal="left" vertical="center" wrapText="1"/>
    </xf>
    <xf numFmtId="0" fontId="6" fillId="6" borderId="34"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8" fillId="0" borderId="59"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5" xfId="0" applyFont="1" applyBorder="1" applyAlignment="1">
      <alignment horizontal="center" vertical="center" wrapText="1"/>
    </xf>
    <xf numFmtId="0" fontId="6" fillId="0" borderId="40" xfId="0" applyFont="1" applyBorder="1" applyAlignment="1">
      <alignment horizontal="center" vertical="center" wrapText="1"/>
    </xf>
    <xf numFmtId="0" fontId="26" fillId="0" borderId="68" xfId="0" applyFont="1" applyBorder="1" applyAlignment="1">
      <alignment horizontal="center" vertical="center" wrapText="1"/>
    </xf>
    <xf numFmtId="0" fontId="9" fillId="0" borderId="77" xfId="2" applyBorder="1" applyAlignment="1">
      <alignment horizontal="left" vertical="center" wrapText="1"/>
    </xf>
    <xf numFmtId="0" fontId="9" fillId="0" borderId="94" xfId="2" applyBorder="1" applyAlignment="1">
      <alignment horizontal="left" vertical="center" wrapText="1"/>
    </xf>
    <xf numFmtId="0" fontId="9" fillId="0" borderId="108" xfId="2" applyBorder="1" applyAlignment="1">
      <alignment horizontal="left" vertical="center" wrapText="1"/>
    </xf>
    <xf numFmtId="0" fontId="25" fillId="0" borderId="62" xfId="0" applyFont="1" applyBorder="1" applyAlignment="1">
      <alignment horizontal="left" vertical="center" wrapText="1"/>
    </xf>
    <xf numFmtId="0" fontId="25" fillId="0" borderId="61" xfId="0" applyFont="1" applyBorder="1" applyAlignment="1">
      <alignment horizontal="left" vertical="center" wrapText="1"/>
    </xf>
    <xf numFmtId="0" fontId="25" fillId="0" borderId="60" xfId="0" applyFont="1" applyBorder="1" applyAlignment="1">
      <alignment horizontal="left" vertical="center" wrapText="1"/>
    </xf>
    <xf numFmtId="0" fontId="5" fillId="8" borderId="62" xfId="0" applyFont="1" applyFill="1" applyBorder="1" applyAlignment="1">
      <alignment vertical="center" wrapText="1"/>
    </xf>
    <xf numFmtId="0" fontId="5" fillId="8" borderId="61" xfId="0" applyFont="1" applyFill="1" applyBorder="1" applyAlignment="1">
      <alignment vertical="center" wrapText="1"/>
    </xf>
    <xf numFmtId="0" fontId="5" fillId="8" borderId="60" xfId="0" applyFont="1" applyFill="1" applyBorder="1" applyAlignment="1">
      <alignment vertical="center" wrapText="1"/>
    </xf>
    <xf numFmtId="0" fontId="12" fillId="6" borderId="72" xfId="0" applyFont="1" applyFill="1" applyBorder="1" applyAlignment="1">
      <alignment vertical="center" wrapText="1"/>
    </xf>
    <xf numFmtId="0" fontId="13" fillId="6" borderId="71" xfId="0" applyFont="1" applyFill="1" applyBorder="1" applyAlignment="1">
      <alignment vertical="center" wrapText="1"/>
    </xf>
    <xf numFmtId="0" fontId="13" fillId="6" borderId="70" xfId="0" applyFont="1" applyFill="1" applyBorder="1" applyAlignment="1">
      <alignment vertical="center" wrapText="1"/>
    </xf>
    <xf numFmtId="0" fontId="5" fillId="8" borderId="65" xfId="0" applyFont="1" applyFill="1" applyBorder="1" applyAlignment="1">
      <alignment vertical="center" wrapText="1"/>
    </xf>
    <xf numFmtId="0" fontId="5" fillId="8" borderId="64" xfId="0" applyFont="1" applyFill="1" applyBorder="1" applyAlignment="1">
      <alignment vertical="center" wrapText="1"/>
    </xf>
    <xf numFmtId="0" fontId="5" fillId="8" borderId="107" xfId="0" applyFont="1" applyFill="1" applyBorder="1" applyAlignment="1">
      <alignment vertical="center" wrapText="1"/>
    </xf>
    <xf numFmtId="0" fontId="12" fillId="6" borderId="62" xfId="0" applyFont="1" applyFill="1" applyBorder="1" applyAlignment="1">
      <alignment horizontal="left" vertical="top" wrapText="1"/>
    </xf>
    <xf numFmtId="0" fontId="13" fillId="6" borderId="61" xfId="0" applyFont="1" applyFill="1" applyBorder="1" applyAlignment="1">
      <alignment horizontal="left" vertical="top" wrapText="1"/>
    </xf>
    <xf numFmtId="0" fontId="13" fillId="6" borderId="60" xfId="0" applyFont="1" applyFill="1" applyBorder="1" applyAlignment="1">
      <alignment horizontal="left" vertical="top" wrapText="1"/>
    </xf>
    <xf numFmtId="0" fontId="32" fillId="0" borderId="116" xfId="0" applyFont="1" applyBorder="1" applyAlignment="1">
      <alignment vertical="center" wrapText="1"/>
    </xf>
    <xf numFmtId="0" fontId="32" fillId="0" borderId="114" xfId="0" applyFont="1" applyBorder="1" applyAlignment="1">
      <alignment vertical="center" wrapText="1"/>
    </xf>
    <xf numFmtId="0" fontId="32" fillId="0" borderId="19" xfId="0" applyFont="1" applyBorder="1" applyAlignment="1">
      <alignment vertical="center" wrapText="1"/>
    </xf>
    <xf numFmtId="0" fontId="32" fillId="0" borderId="17" xfId="0" applyFont="1" applyBorder="1" applyAlignment="1">
      <alignment vertical="center" wrapText="1"/>
    </xf>
    <xf numFmtId="0" fontId="32" fillId="0" borderId="6" xfId="0" applyFont="1" applyBorder="1" applyAlignment="1">
      <alignment vertical="center" wrapText="1"/>
    </xf>
    <xf numFmtId="0" fontId="32" fillId="0" borderId="6" xfId="0" applyFont="1" applyBorder="1" applyAlignment="1">
      <alignment horizontal="center" vertical="center" wrapText="1"/>
    </xf>
    <xf numFmtId="0" fontId="32" fillId="0" borderId="115" xfId="0" applyFont="1" applyBorder="1" applyAlignment="1">
      <alignment vertical="center" wrapText="1"/>
    </xf>
    <xf numFmtId="0" fontId="32" fillId="0" borderId="77" xfId="0" applyFont="1" applyBorder="1" applyAlignment="1">
      <alignment horizontal="left" vertical="center" wrapText="1"/>
    </xf>
    <xf numFmtId="0" fontId="32" fillId="0" borderId="45" xfId="0" applyFont="1" applyBorder="1" applyAlignment="1">
      <alignment horizontal="left" vertical="center" wrapText="1"/>
    </xf>
    <xf numFmtId="0" fontId="14" fillId="0" borderId="29" xfId="0" applyFont="1" applyBorder="1" applyAlignment="1">
      <alignment vertical="center" wrapText="1"/>
    </xf>
    <xf numFmtId="0" fontId="14" fillId="0" borderId="40" xfId="0" applyFont="1" applyBorder="1" applyAlignment="1">
      <alignment vertical="center" wrapText="1"/>
    </xf>
    <xf numFmtId="0" fontId="34" fillId="0" borderId="3" xfId="2" applyFont="1" applyFill="1" applyBorder="1" applyAlignment="1">
      <alignment horizontal="left" vertical="top" wrapText="1"/>
    </xf>
    <xf numFmtId="0" fontId="33" fillId="0" borderId="2" xfId="2" applyFont="1" applyFill="1" applyBorder="1" applyAlignment="1">
      <alignment horizontal="left" vertical="top" wrapText="1"/>
    </xf>
    <xf numFmtId="0" fontId="33" fillId="0" borderId="1" xfId="2" applyFont="1" applyFill="1" applyBorder="1" applyAlignment="1">
      <alignment horizontal="left" vertical="top" wrapText="1"/>
    </xf>
    <xf numFmtId="0" fontId="5" fillId="8" borderId="56" xfId="0" applyFont="1" applyFill="1" applyBorder="1" applyAlignment="1">
      <alignment vertical="center" wrapText="1"/>
    </xf>
    <xf numFmtId="0" fontId="35" fillId="8" borderId="55" xfId="0" applyFont="1" applyFill="1" applyBorder="1" applyAlignment="1">
      <alignment wrapText="1"/>
    </xf>
    <xf numFmtId="0" fontId="35" fillId="8" borderId="54" xfId="0" applyFont="1" applyFill="1" applyBorder="1" applyAlignment="1">
      <alignment wrapText="1"/>
    </xf>
    <xf numFmtId="0" fontId="6" fillId="6" borderId="53" xfId="0" applyFont="1" applyFill="1" applyBorder="1" applyAlignment="1">
      <alignment horizontal="left" vertical="top" wrapText="1"/>
    </xf>
    <xf numFmtId="0" fontId="6" fillId="6" borderId="52" xfId="0" applyFont="1" applyFill="1" applyBorder="1" applyAlignment="1">
      <alignment horizontal="left" vertical="top" wrapText="1"/>
    </xf>
    <xf numFmtId="0" fontId="6" fillId="6" borderId="51" xfId="0" applyFont="1" applyFill="1" applyBorder="1" applyAlignment="1">
      <alignment horizontal="left" vertical="top"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9" xfId="0" applyFont="1" applyBorder="1" applyAlignment="1">
      <alignment horizontal="center"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5" fillId="0" borderId="62" xfId="0" applyFont="1" applyBorder="1" applyAlignment="1">
      <alignment horizontal="left" vertical="top" wrapText="1"/>
    </xf>
    <xf numFmtId="0" fontId="25" fillId="0" borderId="61" xfId="0" applyFont="1" applyBorder="1" applyAlignment="1">
      <alignment horizontal="left" vertical="top" wrapText="1"/>
    </xf>
    <xf numFmtId="0" fontId="25" fillId="0" borderId="60" xfId="0" applyFont="1" applyBorder="1" applyAlignment="1">
      <alignment horizontal="left" vertical="top" wrapText="1"/>
    </xf>
    <xf numFmtId="0" fontId="12" fillId="6" borderId="62" xfId="0" applyFont="1" applyFill="1" applyBorder="1" applyAlignment="1">
      <alignment vertical="center" wrapText="1"/>
    </xf>
    <xf numFmtId="0" fontId="12" fillId="6" borderId="61" xfId="0" applyFont="1" applyFill="1" applyBorder="1" applyAlignment="1">
      <alignment vertical="center" wrapText="1"/>
    </xf>
    <xf numFmtId="0" fontId="12" fillId="6" borderId="60" xfId="0" applyFont="1" applyFill="1" applyBorder="1" applyAlignment="1">
      <alignment vertical="center" wrapText="1"/>
    </xf>
    <xf numFmtId="0" fontId="0" fillId="11" borderId="81" xfId="0" applyFill="1" applyBorder="1" applyAlignment="1">
      <alignment horizontal="left" vertical="top" wrapText="1"/>
    </xf>
    <xf numFmtId="0" fontId="31" fillId="8" borderId="119" xfId="0" applyFont="1" applyFill="1" applyBorder="1" applyAlignment="1">
      <alignment horizontal="center" vertical="center"/>
    </xf>
    <xf numFmtId="0" fontId="31" fillId="8" borderId="120" xfId="0" applyFont="1" applyFill="1" applyBorder="1" applyAlignment="1">
      <alignment horizontal="center" vertical="center"/>
    </xf>
    <xf numFmtId="0" fontId="31" fillId="8" borderId="121" xfId="0" applyFont="1" applyFill="1" applyBorder="1" applyAlignment="1">
      <alignment horizontal="center" vertical="center"/>
    </xf>
    <xf numFmtId="0" fontId="31" fillId="8" borderId="122" xfId="0" applyFont="1" applyFill="1" applyBorder="1" applyAlignment="1">
      <alignment horizontal="center" vertical="center"/>
    </xf>
    <xf numFmtId="0" fontId="12" fillId="6" borderId="123" xfId="0" applyFont="1" applyFill="1" applyBorder="1" applyAlignment="1">
      <alignment vertical="center" wrapText="1"/>
    </xf>
    <xf numFmtId="0" fontId="12" fillId="6" borderId="73" xfId="0" applyFont="1" applyFill="1" applyBorder="1" applyAlignment="1">
      <alignment vertical="center" wrapText="1"/>
    </xf>
    <xf numFmtId="0" fontId="12" fillId="6" borderId="124" xfId="0" applyFont="1" applyFill="1" applyBorder="1" applyAlignment="1">
      <alignment vertical="center" wrapText="1"/>
    </xf>
    <xf numFmtId="0" fontId="5" fillId="8" borderId="125" xfId="0" applyFont="1" applyFill="1" applyBorder="1" applyAlignment="1">
      <alignment vertical="center" wrapText="1"/>
    </xf>
    <xf numFmtId="0" fontId="5" fillId="8" borderId="126" xfId="0" applyFont="1" applyFill="1" applyBorder="1" applyAlignment="1">
      <alignment vertical="center" wrapText="1"/>
    </xf>
    <xf numFmtId="0" fontId="6" fillId="0" borderId="52" xfId="0" applyFont="1" applyBorder="1" applyAlignment="1">
      <alignment horizontal="center" vertical="center" wrapText="1"/>
    </xf>
    <xf numFmtId="0" fontId="26" fillId="0" borderId="51" xfId="0" applyFont="1" applyBorder="1" applyAlignment="1">
      <alignment horizontal="center" vertical="center" wrapText="1"/>
    </xf>
    <xf numFmtId="0" fontId="8" fillId="0" borderId="128"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129" xfId="0" applyFont="1" applyBorder="1" applyAlignment="1">
      <alignment horizontal="center" vertical="center" wrapText="1"/>
    </xf>
    <xf numFmtId="0" fontId="6" fillId="0" borderId="123" xfId="0" applyFont="1" applyBorder="1" applyAlignment="1">
      <alignment wrapText="1"/>
    </xf>
    <xf numFmtId="0" fontId="6" fillId="0" borderId="73" xfId="0" applyFont="1" applyBorder="1"/>
    <xf numFmtId="0" fontId="6" fillId="0" borderId="124" xfId="0" applyFont="1" applyBorder="1"/>
    <xf numFmtId="0" fontId="25" fillId="0" borderId="88" xfId="0" applyFont="1" applyBorder="1" applyAlignment="1">
      <alignment horizontal="left" vertical="top" wrapText="1"/>
    </xf>
    <xf numFmtId="0" fontId="25" fillId="0" borderId="29" xfId="0" applyFont="1" applyBorder="1" applyAlignment="1">
      <alignment horizontal="left" vertical="top" wrapText="1"/>
    </xf>
    <xf numFmtId="0" fontId="25" fillId="0" borderId="28" xfId="0" applyFont="1" applyBorder="1" applyAlignment="1">
      <alignment horizontal="left" vertical="top" wrapText="1"/>
    </xf>
    <xf numFmtId="0" fontId="31" fillId="8" borderId="90" xfId="0" applyFont="1" applyFill="1" applyBorder="1" applyAlignment="1">
      <alignment horizontal="center" vertical="center"/>
    </xf>
    <xf numFmtId="0" fontId="31" fillId="8" borderId="85" xfId="0" applyFont="1" applyFill="1" applyBorder="1" applyAlignment="1">
      <alignment horizontal="center" vertical="center"/>
    </xf>
    <xf numFmtId="0" fontId="31" fillId="8" borderId="89" xfId="0" applyFont="1" applyFill="1" applyBorder="1" applyAlignment="1">
      <alignment horizontal="center" vertical="center"/>
    </xf>
    <xf numFmtId="0" fontId="35" fillId="8" borderId="34" xfId="0" applyFont="1" applyFill="1" applyBorder="1" applyAlignment="1">
      <alignment wrapText="1"/>
    </xf>
    <xf numFmtId="0" fontId="35" fillId="8" borderId="33" xfId="0" applyFont="1" applyFill="1" applyBorder="1" applyAlignment="1">
      <alignment wrapText="1"/>
    </xf>
    <xf numFmtId="0" fontId="6" fillId="6" borderId="27" xfId="0" applyFont="1" applyFill="1" applyBorder="1" applyAlignment="1">
      <alignment vertical="center" wrapText="1"/>
    </xf>
    <xf numFmtId="0" fontId="6" fillId="6" borderId="6" xfId="0" applyFont="1" applyFill="1" applyBorder="1" applyAlignment="1">
      <alignment vertical="center" wrapText="1"/>
    </xf>
    <xf numFmtId="0" fontId="6" fillId="6" borderId="30" xfId="0" applyFont="1" applyFill="1" applyBorder="1" applyAlignment="1">
      <alignment vertical="center" wrapText="1"/>
    </xf>
    <xf numFmtId="0" fontId="14" fillId="0" borderId="29" xfId="0" applyFont="1" applyBorder="1" applyAlignment="1">
      <alignment horizontal="left" vertical="center" wrapText="1"/>
    </xf>
    <xf numFmtId="0" fontId="14" fillId="0" borderId="40" xfId="0" applyFont="1" applyBorder="1" applyAlignment="1">
      <alignment horizontal="left" vertical="center" wrapText="1"/>
    </xf>
    <xf numFmtId="0" fontId="31" fillId="8" borderId="56" xfId="0" applyFont="1" applyFill="1" applyBorder="1" applyAlignment="1">
      <alignment horizontal="center" vertical="center"/>
    </xf>
    <xf numFmtId="0" fontId="31" fillId="8" borderId="55" xfId="0" applyFont="1" applyFill="1" applyBorder="1" applyAlignment="1">
      <alignment horizontal="center" vertical="center"/>
    </xf>
    <xf numFmtId="0" fontId="31" fillId="8" borderId="103" xfId="0" applyFont="1" applyFill="1" applyBorder="1" applyAlignment="1">
      <alignment horizontal="center" vertical="center"/>
    </xf>
    <xf numFmtId="0" fontId="35" fillId="8" borderId="103" xfId="0" applyFont="1" applyFill="1" applyBorder="1" applyAlignment="1">
      <alignment wrapText="1"/>
    </xf>
    <xf numFmtId="0" fontId="6" fillId="6" borderId="56" xfId="0" applyFont="1" applyFill="1" applyBorder="1" applyAlignment="1">
      <alignment vertical="center" wrapText="1"/>
    </xf>
    <xf numFmtId="0" fontId="6" fillId="6" borderId="55" xfId="0" applyFont="1" applyFill="1" applyBorder="1" applyAlignment="1">
      <alignment vertical="center" wrapText="1"/>
    </xf>
    <xf numFmtId="0" fontId="6" fillId="6" borderId="103" xfId="0" applyFont="1" applyFill="1" applyBorder="1" applyAlignment="1">
      <alignment vertical="center" wrapText="1"/>
    </xf>
    <xf numFmtId="0" fontId="26" fillId="0" borderId="95" xfId="0" applyFont="1" applyBorder="1" applyAlignment="1">
      <alignment horizontal="center" vertical="center" wrapText="1"/>
    </xf>
    <xf numFmtId="0" fontId="8" fillId="0" borderId="96" xfId="0" applyFont="1" applyBorder="1" applyAlignment="1">
      <alignment horizontal="center" vertical="center" wrapText="1"/>
    </xf>
    <xf numFmtId="0" fontId="6" fillId="6" borderId="56" xfId="0" applyFont="1" applyFill="1" applyBorder="1" applyAlignment="1">
      <alignment horizontal="left" vertical="center" wrapText="1"/>
    </xf>
    <xf numFmtId="0" fontId="6" fillId="6" borderId="55" xfId="0" applyFont="1" applyFill="1" applyBorder="1" applyAlignment="1">
      <alignment horizontal="left" vertical="center" wrapText="1"/>
    </xf>
    <xf numFmtId="0" fontId="6" fillId="6" borderId="103" xfId="0" applyFont="1" applyFill="1" applyBorder="1" applyAlignment="1">
      <alignment horizontal="left" vertical="center" wrapText="1"/>
    </xf>
    <xf numFmtId="0" fontId="14" fillId="0" borderId="98" xfId="0" applyFont="1" applyBorder="1" applyAlignment="1">
      <alignment horizontal="left" vertical="center" wrapText="1"/>
    </xf>
    <xf numFmtId="0" fontId="14" fillId="0" borderId="100" xfId="0" applyFont="1" applyBorder="1" applyAlignment="1">
      <alignment horizontal="left" vertical="center" wrapText="1"/>
    </xf>
    <xf numFmtId="0" fontId="44" fillId="0" borderId="48"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93" xfId="0" applyFont="1" applyBorder="1" applyAlignment="1">
      <alignment horizontal="center" vertical="center" wrapText="1"/>
    </xf>
    <xf numFmtId="0" fontId="44" fillId="0" borderId="92" xfId="0" applyFont="1" applyBorder="1" applyAlignment="1">
      <alignment horizontal="center" vertical="center" wrapText="1"/>
    </xf>
    <xf numFmtId="0" fontId="5" fillId="8" borderId="77" xfId="0" applyFont="1" applyFill="1" applyBorder="1" applyAlignment="1">
      <alignment vertical="center" wrapText="1"/>
    </xf>
    <xf numFmtId="0" fontId="35" fillId="8" borderId="94" xfId="0" applyFont="1" applyFill="1" applyBorder="1" applyAlignment="1">
      <alignment wrapText="1"/>
    </xf>
    <xf numFmtId="0" fontId="6" fillId="6" borderId="48" xfId="0" applyFont="1" applyFill="1" applyBorder="1" applyAlignment="1">
      <alignment vertical="top" wrapText="1"/>
    </xf>
    <xf numFmtId="0" fontId="6" fillId="6" borderId="58" xfId="0" applyFont="1" applyFill="1" applyBorder="1" applyAlignment="1">
      <alignment vertical="top" wrapText="1"/>
    </xf>
    <xf numFmtId="0" fontId="12" fillId="6" borderId="97" xfId="0" applyFont="1" applyFill="1" applyBorder="1" applyAlignment="1">
      <alignment vertical="top" wrapText="1"/>
    </xf>
    <xf numFmtId="0" fontId="12" fillId="6" borderId="61" xfId="0" applyFont="1" applyFill="1" applyBorder="1" applyAlignment="1">
      <alignment vertical="top" wrapText="1"/>
    </xf>
    <xf numFmtId="0" fontId="12" fillId="6" borderId="60" xfId="0" applyFont="1" applyFill="1" applyBorder="1" applyAlignment="1">
      <alignment vertical="top" wrapText="1"/>
    </xf>
    <xf numFmtId="0" fontId="25" fillId="0" borderId="7" xfId="0" applyFont="1" applyBorder="1" applyAlignment="1">
      <alignment horizontal="left" vertical="top" wrapText="1"/>
    </xf>
    <xf numFmtId="0" fontId="25" fillId="0" borderId="6" xfId="0" applyFont="1" applyBorder="1" applyAlignment="1">
      <alignment horizontal="left" vertical="top" wrapText="1"/>
    </xf>
    <xf numFmtId="0" fontId="25" fillId="0" borderId="63" xfId="0" applyFont="1" applyBorder="1" applyAlignment="1">
      <alignment horizontal="left" vertical="top" wrapText="1"/>
    </xf>
    <xf numFmtId="0" fontId="9" fillId="0" borderId="0" xfId="2" applyFill="1" applyAlignment="1">
      <alignment horizontal="left" vertical="top"/>
    </xf>
  </cellXfs>
  <cellStyles count="3">
    <cellStyle name="Hyperlink" xfId="2" builtinId="8"/>
    <cellStyle name="Normal" xfId="0" builtinId="0"/>
    <cellStyle name="Percent" xfId="1" builtinId="5"/>
  </cellStyles>
  <dxfs count="150">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
      <font>
        <b/>
        <i val="0"/>
        <color theme="0"/>
      </font>
      <fill>
        <patternFill>
          <bgColor theme="9"/>
        </patternFill>
      </fill>
    </dxf>
    <dxf>
      <font>
        <b/>
        <i val="0"/>
        <color theme="0"/>
      </font>
      <fill>
        <patternFill>
          <bgColor rgb="FFC00000"/>
        </patternFill>
      </fill>
    </dxf>
    <dxf>
      <font>
        <b/>
        <i val="0"/>
        <color theme="0"/>
      </font>
      <fill>
        <patternFill>
          <bgColor theme="5"/>
        </patternFill>
      </fill>
    </dxf>
  </dxfs>
  <tableStyles count="0" defaultTableStyle="TableStyleMedium2" defaultPivotStyle="PivotStyleLight16"/>
  <colors>
    <mruColors>
      <color rgb="FF33CCCC"/>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18484474422112E-2"/>
          <c:y val="3.7744974700280792E-2"/>
          <c:w val="0.86558900334534916"/>
          <c:h val="0.94500084053733246"/>
        </c:manualLayout>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6429-4188-822A-E8118D1C2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429-4188-822A-E8118D1C2412}"/>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6429-4188-822A-E8118D1C2412}"/>
              </c:ext>
            </c:extLst>
          </c:dPt>
          <c:dLbls>
            <c:dLbl>
              <c:idx val="1"/>
              <c:layout>
                <c:manualLayout>
                  <c:x val="-0.18770712499462794"/>
                  <c:y val="-3.51603873403041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29-4188-822A-E8118D1C2412}"/>
                </c:ext>
              </c:extLst>
            </c:dLbl>
            <c:dLbl>
              <c:idx val="2"/>
              <c:layout>
                <c:manualLayout>
                  <c:x val="0.19158688212624936"/>
                  <c:y val="1.2875386044206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29-4188-822A-E8118D1C2412}"/>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'RAG Summary'!$C$10:$E$10</c:f>
              <c:strCache>
                <c:ptCount val="3"/>
                <c:pt idx="0">
                  <c:v>GREEN</c:v>
                </c:pt>
                <c:pt idx="1">
                  <c:v>AMBER</c:v>
                </c:pt>
                <c:pt idx="2">
                  <c:v>RED</c:v>
                </c:pt>
              </c:strCache>
            </c:strRef>
          </c:cat>
          <c:val>
            <c:numRef>
              <c:f>'RAG Summary'!$C$11:$E$11</c:f>
              <c:numCache>
                <c:formatCode>0%</c:formatCode>
                <c:ptCount val="3"/>
                <c:pt idx="0">
                  <c:v>0</c:v>
                </c:pt>
                <c:pt idx="1">
                  <c:v>0</c:v>
                </c:pt>
                <c:pt idx="2">
                  <c:v>0</c:v>
                </c:pt>
              </c:numCache>
            </c:numRef>
          </c:val>
          <c:extLst>
            <c:ext xmlns:c16="http://schemas.microsoft.com/office/drawing/2014/chart" uri="{C3380CC4-5D6E-409C-BE32-E72D297353CC}">
              <c16:uniqueId val="{00000006-6429-4188-822A-E8118D1C241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35331021996858E-2"/>
          <c:y val="4.6108702952850092E-2"/>
          <c:w val="0.84647324999645002"/>
          <c:h val="0.9275434667883784"/>
        </c:manualLayout>
      </c:layout>
      <c:pieChart>
        <c:varyColors val="1"/>
        <c:ser>
          <c:idx val="0"/>
          <c:order val="0"/>
          <c:spPr>
            <a:ln>
              <a:solidFill>
                <a:schemeClr val="accent6">
                  <a:lumMod val="60000"/>
                  <a:lumOff val="40000"/>
                </a:schemeClr>
              </a:solidFill>
            </a:ln>
          </c:spPr>
          <c:dPt>
            <c:idx val="0"/>
            <c:bubble3D val="0"/>
            <c:spPr>
              <a:solidFill>
                <a:schemeClr val="accent6"/>
              </a:solidFill>
              <a:ln w="19050">
                <a:solidFill>
                  <a:schemeClr val="accent6">
                    <a:lumMod val="60000"/>
                    <a:lumOff val="40000"/>
                  </a:schemeClr>
                </a:solidFill>
              </a:ln>
              <a:effectLst/>
            </c:spPr>
            <c:extLst>
              <c:ext xmlns:c16="http://schemas.microsoft.com/office/drawing/2014/chart" uri="{C3380CC4-5D6E-409C-BE32-E72D297353CC}">
                <c16:uniqueId val="{00000001-7409-4FF6-877F-4E14A3566A27}"/>
              </c:ext>
            </c:extLst>
          </c:dPt>
          <c:dPt>
            <c:idx val="1"/>
            <c:bubble3D val="0"/>
            <c:spPr>
              <a:solidFill>
                <a:schemeClr val="accent2"/>
              </a:solidFill>
              <a:ln w="19050">
                <a:solidFill>
                  <a:schemeClr val="accent6">
                    <a:lumMod val="60000"/>
                    <a:lumOff val="40000"/>
                  </a:schemeClr>
                </a:solidFill>
              </a:ln>
              <a:effectLst/>
            </c:spPr>
            <c:extLst>
              <c:ext xmlns:c16="http://schemas.microsoft.com/office/drawing/2014/chart" uri="{C3380CC4-5D6E-409C-BE32-E72D297353CC}">
                <c16:uniqueId val="{00000003-7409-4FF6-877F-4E14A3566A27}"/>
              </c:ext>
            </c:extLst>
          </c:dPt>
          <c:dPt>
            <c:idx val="2"/>
            <c:bubble3D val="0"/>
            <c:spPr>
              <a:solidFill>
                <a:srgbClr val="C00000"/>
              </a:solidFill>
              <a:ln w="19050">
                <a:solidFill>
                  <a:schemeClr val="accent6">
                    <a:lumMod val="60000"/>
                    <a:lumOff val="40000"/>
                  </a:schemeClr>
                </a:solidFill>
              </a:ln>
              <a:effectLst/>
            </c:spPr>
            <c:extLst>
              <c:ext xmlns:c16="http://schemas.microsoft.com/office/drawing/2014/chart" uri="{C3380CC4-5D6E-409C-BE32-E72D297353CC}">
                <c16:uniqueId val="{00000005-7409-4FF6-877F-4E14A3566A27}"/>
              </c:ext>
            </c:extLst>
          </c:dPt>
          <c:dLbls>
            <c:dLbl>
              <c:idx val="0"/>
              <c:layout>
                <c:manualLayout>
                  <c:x val="-0.12234966816147712"/>
                  <c:y val="-5.022555143078319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83A0AFC6-4045-4EB0-B065-672B80F12080}" type="VALUE">
                      <a:rPr lang="en-US" sz="2000">
                        <a:latin typeface="Arial" panose="020B0604020202020204" pitchFamily="34" charset="0"/>
                        <a:cs typeface="Arial" panose="020B0604020202020204" pitchFamily="34" charset="0"/>
                      </a:rPr>
                      <a:pPr>
                        <a:defRPr sz="900" b="0" i="0" u="none" strike="noStrike" kern="1200" baseline="0">
                          <a:solidFill>
                            <a:schemeClr val="tx1">
                              <a:lumMod val="75000"/>
                              <a:lumOff val="25000"/>
                            </a:schemeClr>
                          </a:solidFill>
                          <a:latin typeface="+mn-lt"/>
                          <a:ea typeface="+mn-ea"/>
                          <a:cs typeface="+mn-cs"/>
                        </a:defRPr>
                      </a:pPr>
                      <a:t>[VALUE]</a:t>
                    </a:fld>
                    <a:endParaRPr lang="en-GB"/>
                  </a:p>
                </c:rich>
              </c:tx>
              <c:spPr>
                <a:no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7454071880136333"/>
                      <c:h val="0.16961415729084139"/>
                    </c:manualLayout>
                  </c15:layout>
                  <c15:dlblFieldTable/>
                  <c15:showDataLabelsRange val="0"/>
                </c:ext>
                <c:ext xmlns:c16="http://schemas.microsoft.com/office/drawing/2014/chart" uri="{C3380CC4-5D6E-409C-BE32-E72D297353CC}">
                  <c16:uniqueId val="{00000001-7409-4FF6-877F-4E14A3566A27}"/>
                </c:ext>
              </c:extLst>
            </c:dLbl>
            <c:dLbl>
              <c:idx val="1"/>
              <c:layout>
                <c:manualLayout>
                  <c:x val="0.14025449764852255"/>
                  <c:y val="-0.11131258095928405"/>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2ED001B-7762-4046-AE4B-FEE362FD7201}" type="VALUE">
                      <a:rPr lang="en-US" sz="2000">
                        <a:latin typeface="Arial" panose="020B0604020202020204" pitchFamily="34" charset="0"/>
                        <a:cs typeface="Arial" panose="020B0604020202020204" pitchFamily="34" charset="0"/>
                      </a:rPr>
                      <a:pPr>
                        <a:defRPr sz="900" b="0" i="0" u="none" strike="noStrike" kern="1200" baseline="0">
                          <a:solidFill>
                            <a:schemeClr val="tx1">
                              <a:lumMod val="75000"/>
                              <a:lumOff val="25000"/>
                            </a:schemeClr>
                          </a:solidFill>
                          <a:latin typeface="+mn-lt"/>
                          <a:ea typeface="+mn-ea"/>
                          <a:cs typeface="+mn-cs"/>
                        </a:defRPr>
                      </a:pPr>
                      <a:t>[VALUE]</a:t>
                    </a:fld>
                    <a:endParaRPr lang="en-GB"/>
                  </a:p>
                </c:rich>
              </c:tx>
              <c:spPr>
                <a:no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4992157825667582"/>
                      <c:h val="0.17867122394229409"/>
                    </c:manualLayout>
                  </c15:layout>
                  <c15:dlblFieldTable/>
                  <c15:showDataLabelsRange val="0"/>
                </c:ext>
                <c:ext xmlns:c16="http://schemas.microsoft.com/office/drawing/2014/chart" uri="{C3380CC4-5D6E-409C-BE32-E72D297353CC}">
                  <c16:uniqueId val="{00000003-7409-4FF6-877F-4E14A3566A27}"/>
                </c:ext>
              </c:extLst>
            </c:dLbl>
            <c:dLbl>
              <c:idx val="2"/>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109E046-64B7-4A7A-9606-CB3F89173411}" type="VALUE">
                      <a:rPr lang="en-US" sz="2000">
                        <a:latin typeface="Arial" panose="020B0604020202020204" pitchFamily="34" charset="0"/>
                        <a:cs typeface="Arial" panose="020B0604020202020204" pitchFamily="34" charset="0"/>
                      </a:rPr>
                      <a:pPr>
                        <a:defRPr sz="900" b="0" i="0" u="none" strike="noStrike" kern="1200" baseline="0">
                          <a:solidFill>
                            <a:schemeClr val="tx1">
                              <a:lumMod val="75000"/>
                              <a:lumOff val="25000"/>
                            </a:schemeClr>
                          </a:solidFill>
                          <a:latin typeface="+mn-lt"/>
                          <a:ea typeface="+mn-ea"/>
                          <a:cs typeface="+mn-cs"/>
                        </a:defRPr>
                      </a:pPr>
                      <a:t>[VALUE]</a:t>
                    </a:fld>
                    <a:endParaRPr lang="en-GB"/>
                  </a:p>
                </c:rich>
              </c:tx>
              <c:spPr>
                <a:noFill/>
                <a:ln>
                  <a:noFill/>
                </a:ln>
                <a:effectLst/>
              </c:sp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7409-4FF6-877F-4E14A3566A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'RAG Summary'!$G$10:$I$10</c:f>
              <c:strCache>
                <c:ptCount val="3"/>
                <c:pt idx="0">
                  <c:v>GREEN</c:v>
                </c:pt>
                <c:pt idx="1">
                  <c:v>AMBER</c:v>
                </c:pt>
                <c:pt idx="2">
                  <c:v>RED</c:v>
                </c:pt>
              </c:strCache>
            </c:strRef>
          </c:cat>
          <c:val>
            <c:numRef>
              <c:f>'RAG Summary'!$G$11:$I$11</c:f>
              <c:numCache>
                <c:formatCode>0%</c:formatCode>
                <c:ptCount val="3"/>
                <c:pt idx="0">
                  <c:v>0</c:v>
                </c:pt>
                <c:pt idx="1">
                  <c:v>0</c:v>
                </c:pt>
                <c:pt idx="2">
                  <c:v>0</c:v>
                </c:pt>
              </c:numCache>
            </c:numRef>
          </c:val>
          <c:extLst>
            <c:ext xmlns:c16="http://schemas.microsoft.com/office/drawing/2014/chart" uri="{C3380CC4-5D6E-409C-BE32-E72D297353CC}">
              <c16:uniqueId val="{00000006-7409-4FF6-877F-4E14A3566A2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1. Leadership'!A1"/><Relationship Id="rId2" Type="http://schemas.openxmlformats.org/officeDocument/2006/relationships/hyperlink" Target="#'3. Support'!A1"/><Relationship Id="rId1" Type="http://schemas.openxmlformats.org/officeDocument/2006/relationships/hyperlink" Target="#'2. SEND Arrangements'!A1"/><Relationship Id="rId6" Type="http://schemas.openxmlformats.org/officeDocument/2006/relationships/image" Target="../media/image1.png"/><Relationship Id="rId5" Type="http://schemas.openxmlformats.org/officeDocument/2006/relationships/hyperlink" Target="#'5. Impact &amp; Performance'!A1"/><Relationship Id="rId4" Type="http://schemas.openxmlformats.org/officeDocument/2006/relationships/hyperlink" Target="#'4. Engagement &amp; Coproduction'!A1"/></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218471</xdr:colOff>
      <xdr:row>5</xdr:row>
      <xdr:rowOff>525417</xdr:rowOff>
    </xdr:from>
    <xdr:to>
      <xdr:col>7</xdr:col>
      <xdr:colOff>106892</xdr:colOff>
      <xdr:row>5</xdr:row>
      <xdr:rowOff>847816</xdr:rowOff>
    </xdr:to>
    <xdr:sp macro="" textlink="">
      <xdr:nvSpPr>
        <xdr:cNvPr id="2" name="Rounded Rectangle 2">
          <a:hlinkClick xmlns:r="http://schemas.openxmlformats.org/officeDocument/2006/relationships" r:id="rId1"/>
          <a:extLst>
            <a:ext uri="{FF2B5EF4-FFF2-40B4-BE49-F238E27FC236}">
              <a16:creationId xmlns:a16="http://schemas.microsoft.com/office/drawing/2014/main" id="{536BF345-09C2-4189-AC1E-37ECDF697929}"/>
            </a:ext>
          </a:extLst>
        </xdr:cNvPr>
        <xdr:cNvSpPr/>
      </xdr:nvSpPr>
      <xdr:spPr>
        <a:xfrm>
          <a:off x="8549066" y="1553512"/>
          <a:ext cx="3562350" cy="322399"/>
        </a:xfrm>
        <a:prstGeom prst="roundRect">
          <a:avLst/>
        </a:prstGeom>
        <a:solidFill>
          <a:srgbClr val="0033CC">
            <a:alpha val="62353"/>
          </a:srgb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GB" sz="1100" b="1">
              <a:solidFill>
                <a:schemeClr val="bg1"/>
              </a:solidFill>
              <a:effectLst/>
              <a:latin typeface="Arial" panose="020B0604020202020204" pitchFamily="34" charset="0"/>
              <a:ea typeface="Calibri" panose="020F0502020204030204" pitchFamily="34" charset="0"/>
              <a:cs typeface="Times New Roman" panose="02020603050405020304" pitchFamily="18" charset="0"/>
            </a:rPr>
            <a:t>2. SEND ARRANGEMENTS</a:t>
          </a:r>
          <a:endParaRPr lang="en-GB" sz="105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217010</xdr:colOff>
      <xdr:row>5</xdr:row>
      <xdr:rowOff>950828</xdr:rowOff>
    </xdr:from>
    <xdr:to>
      <xdr:col>7</xdr:col>
      <xdr:colOff>105431</xdr:colOff>
      <xdr:row>5</xdr:row>
      <xdr:rowOff>1264155</xdr:rowOff>
    </xdr:to>
    <xdr:sp macro="" textlink="">
      <xdr:nvSpPr>
        <xdr:cNvPr id="3" name="Rounded Rectangle 3">
          <a:hlinkClick xmlns:r="http://schemas.openxmlformats.org/officeDocument/2006/relationships" r:id="rId2"/>
          <a:extLst>
            <a:ext uri="{FF2B5EF4-FFF2-40B4-BE49-F238E27FC236}">
              <a16:creationId xmlns:a16="http://schemas.microsoft.com/office/drawing/2014/main" id="{0E8B89F6-7CF3-4BDE-9D9B-53D4E3766CC5}"/>
            </a:ext>
          </a:extLst>
        </xdr:cNvPr>
        <xdr:cNvSpPr/>
      </xdr:nvSpPr>
      <xdr:spPr>
        <a:xfrm>
          <a:off x="8547605" y="1978923"/>
          <a:ext cx="3562350" cy="313327"/>
        </a:xfrm>
        <a:prstGeom prst="roundRect">
          <a:avLst/>
        </a:prstGeom>
        <a:solidFill>
          <a:srgbClr val="000099"/>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GB" sz="1100" b="1">
              <a:solidFill>
                <a:schemeClr val="bg1"/>
              </a:solidFill>
              <a:effectLst/>
              <a:latin typeface="Arial" panose="020B0604020202020204" pitchFamily="34" charset="0"/>
              <a:ea typeface="Calibri" panose="020F0502020204030204" pitchFamily="34" charset="0"/>
              <a:cs typeface="Times New Roman" panose="02020603050405020304" pitchFamily="18" charset="0"/>
            </a:rPr>
            <a:t>3. SUPPORT</a:t>
          </a:r>
          <a:endParaRPr lang="en-GB" sz="105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224246</xdr:colOff>
      <xdr:row>5</xdr:row>
      <xdr:rowOff>113605</xdr:rowOff>
    </xdr:from>
    <xdr:to>
      <xdr:col>7</xdr:col>
      <xdr:colOff>107819</xdr:colOff>
      <xdr:row>5</xdr:row>
      <xdr:rowOff>434159</xdr:rowOff>
    </xdr:to>
    <xdr:sp macro="" textlink="">
      <xdr:nvSpPr>
        <xdr:cNvPr id="4" name="Rounded Rectangle 6">
          <a:hlinkClick xmlns:r="http://schemas.openxmlformats.org/officeDocument/2006/relationships" r:id="rId3"/>
          <a:extLst>
            <a:ext uri="{FF2B5EF4-FFF2-40B4-BE49-F238E27FC236}">
              <a16:creationId xmlns:a16="http://schemas.microsoft.com/office/drawing/2014/main" id="{1BD23CD4-2BD4-4831-A1A5-AC28B28BAFC4}"/>
            </a:ext>
          </a:extLst>
        </xdr:cNvPr>
        <xdr:cNvSpPr/>
      </xdr:nvSpPr>
      <xdr:spPr>
        <a:xfrm>
          <a:off x="8554841" y="1141700"/>
          <a:ext cx="3557502" cy="320554"/>
        </a:xfrm>
        <a:prstGeom prst="roundRect">
          <a:avLst/>
        </a:prstGeom>
        <a:solidFill>
          <a:srgbClr val="000099"/>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342900" lvl="0" indent="-342900" algn="ctr">
            <a:lnSpc>
              <a:spcPct val="115000"/>
            </a:lnSpc>
            <a:spcAft>
              <a:spcPts val="0"/>
            </a:spcAft>
            <a:buFont typeface="+mj-lt"/>
            <a:buAutoNum type="arabicPeriod"/>
          </a:pPr>
          <a:r>
            <a:rPr lang="en-GB" sz="1100" b="1">
              <a:solidFill>
                <a:srgbClr val="FFFFFF"/>
              </a:solidFill>
              <a:effectLst/>
              <a:latin typeface="Arial" panose="020B0604020202020204" pitchFamily="34" charset="0"/>
              <a:ea typeface="Calibri" panose="020F0502020204030204" pitchFamily="34" charset="0"/>
              <a:cs typeface="Times New Roman" panose="02020603050405020304" pitchFamily="18" charset="0"/>
            </a:rPr>
            <a:t>LEADERSHIP </a:t>
          </a:r>
          <a:endParaRPr lang="en-GB" sz="105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227361</xdr:colOff>
      <xdr:row>5</xdr:row>
      <xdr:rowOff>1361622</xdr:rowOff>
    </xdr:from>
    <xdr:to>
      <xdr:col>7</xdr:col>
      <xdr:colOff>68036</xdr:colOff>
      <xdr:row>5</xdr:row>
      <xdr:rowOff>1692336</xdr:rowOff>
    </xdr:to>
    <xdr:sp macro="" textlink="">
      <xdr:nvSpPr>
        <xdr:cNvPr id="5" name="Rounded Rectangle 17">
          <a:hlinkClick xmlns:r="http://schemas.openxmlformats.org/officeDocument/2006/relationships" r:id="rId4"/>
          <a:extLst>
            <a:ext uri="{FF2B5EF4-FFF2-40B4-BE49-F238E27FC236}">
              <a16:creationId xmlns:a16="http://schemas.microsoft.com/office/drawing/2014/main" id="{DE90CF2F-A794-447F-8823-AE7D2206824E}"/>
            </a:ext>
          </a:extLst>
        </xdr:cNvPr>
        <xdr:cNvSpPr/>
      </xdr:nvSpPr>
      <xdr:spPr>
        <a:xfrm>
          <a:off x="8557956" y="2389717"/>
          <a:ext cx="3514604" cy="330714"/>
        </a:xfrm>
        <a:prstGeom prst="roundRect">
          <a:avLst/>
        </a:prstGeom>
        <a:solidFill>
          <a:srgbClr val="0033CC">
            <a:alpha val="62353"/>
          </a:srgb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GB" sz="1100" b="1">
              <a:solidFill>
                <a:schemeClr val="bg1"/>
              </a:solidFill>
              <a:effectLst/>
              <a:latin typeface="Arial" panose="020B0604020202020204" pitchFamily="34" charset="0"/>
              <a:ea typeface="Calibri" panose="020F0502020204030204" pitchFamily="34" charset="0"/>
              <a:cs typeface="Times New Roman" panose="02020603050405020304" pitchFamily="18" charset="0"/>
            </a:rPr>
            <a:t> 4. ENGAGEMENT &amp;</a:t>
          </a:r>
          <a:r>
            <a:rPr lang="en-GB" sz="1100" b="1" baseline="0">
              <a:solidFill>
                <a:schemeClr val="bg1"/>
              </a:solidFill>
              <a:effectLst/>
              <a:latin typeface="Arial" panose="020B0604020202020204" pitchFamily="34" charset="0"/>
              <a:ea typeface="Calibri" panose="020F0502020204030204" pitchFamily="34" charset="0"/>
              <a:cs typeface="Times New Roman" panose="02020603050405020304" pitchFamily="18" charset="0"/>
            </a:rPr>
            <a:t> COPRODUCTION</a:t>
          </a:r>
          <a:endParaRPr lang="en-GB" sz="105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226030</xdr:colOff>
      <xdr:row>5</xdr:row>
      <xdr:rowOff>1793119</xdr:rowOff>
    </xdr:from>
    <xdr:to>
      <xdr:col>7</xdr:col>
      <xdr:colOff>105833</xdr:colOff>
      <xdr:row>5</xdr:row>
      <xdr:rowOff>2115518</xdr:rowOff>
    </xdr:to>
    <xdr:sp macro="" textlink="">
      <xdr:nvSpPr>
        <xdr:cNvPr id="6" name="Rounded Rectangle 19">
          <a:hlinkClick xmlns:r="http://schemas.openxmlformats.org/officeDocument/2006/relationships" r:id="rId5"/>
          <a:extLst>
            <a:ext uri="{FF2B5EF4-FFF2-40B4-BE49-F238E27FC236}">
              <a16:creationId xmlns:a16="http://schemas.microsoft.com/office/drawing/2014/main" id="{EF998F73-D888-47BA-BF80-9C1877FECC41}"/>
            </a:ext>
          </a:extLst>
        </xdr:cNvPr>
        <xdr:cNvSpPr/>
      </xdr:nvSpPr>
      <xdr:spPr>
        <a:xfrm>
          <a:off x="8556625" y="2821214"/>
          <a:ext cx="3553732" cy="322399"/>
        </a:xfrm>
        <a:prstGeom prst="roundRect">
          <a:avLst/>
        </a:prstGeom>
        <a:solidFill>
          <a:srgbClr val="000099"/>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GB" sz="1100" b="1">
              <a:solidFill>
                <a:schemeClr val="bg1"/>
              </a:solidFill>
              <a:effectLst/>
              <a:latin typeface="Arial" panose="020B0604020202020204" pitchFamily="34" charset="0"/>
              <a:ea typeface="Calibri" panose="020F0502020204030204" pitchFamily="34" charset="0"/>
              <a:cs typeface="Times New Roman" panose="02020603050405020304" pitchFamily="18" charset="0"/>
            </a:rPr>
            <a:t>5. IMPACT</a:t>
          </a:r>
          <a:endParaRPr lang="en-GB" sz="105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63500</xdr:colOff>
      <xdr:row>0</xdr:row>
      <xdr:rowOff>141816</xdr:rowOff>
    </xdr:from>
    <xdr:to>
      <xdr:col>0</xdr:col>
      <xdr:colOff>1836964</xdr:colOff>
      <xdr:row>3</xdr:row>
      <xdr:rowOff>34018</xdr:rowOff>
    </xdr:to>
    <xdr:pic>
      <xdr:nvPicPr>
        <xdr:cNvPr id="8" name="Picture 7">
          <a:extLst>
            <a:ext uri="{FF2B5EF4-FFF2-40B4-BE49-F238E27FC236}">
              <a16:creationId xmlns:a16="http://schemas.microsoft.com/office/drawing/2014/main" id="{092A5328-5AB2-48B8-853F-EAFE0ADF0464}"/>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3500" y="141816"/>
          <a:ext cx="1773464" cy="5158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424997</xdr:colOff>
      <xdr:row>8</xdr:row>
      <xdr:rowOff>95250</xdr:rowOff>
    </xdr:from>
    <xdr:to>
      <xdr:col>4</xdr:col>
      <xdr:colOff>1480004</xdr:colOff>
      <xdr:row>10</xdr:row>
      <xdr:rowOff>1377496</xdr:rowOff>
    </xdr:to>
    <xdr:graphicFrame macro="">
      <xdr:nvGraphicFramePr>
        <xdr:cNvPr id="2" name="Chart 1">
          <a:extLst>
            <a:ext uri="{FF2B5EF4-FFF2-40B4-BE49-F238E27FC236}">
              <a16:creationId xmlns:a16="http://schemas.microsoft.com/office/drawing/2014/main" id="{90AD5D09-04A9-41BC-9CB5-89F8C6E5D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152400</xdr:colOff>
      <xdr:row>8</xdr:row>
      <xdr:rowOff>101600</xdr:rowOff>
    </xdr:from>
    <xdr:to>
      <xdr:col>9</xdr:col>
      <xdr:colOff>0</xdr:colOff>
      <xdr:row>10</xdr:row>
      <xdr:rowOff>1333500</xdr:rowOff>
    </xdr:to>
    <xdr:graphicFrame macro="">
      <xdr:nvGraphicFramePr>
        <xdr:cNvPr id="3" name="Chart 2">
          <a:extLst>
            <a:ext uri="{FF2B5EF4-FFF2-40B4-BE49-F238E27FC236}">
              <a16:creationId xmlns:a16="http://schemas.microsoft.com/office/drawing/2014/main" id="{3B807D04-7C52-47A1-A85F-43909BCA0079}"/>
            </a:ext>
            <a:ext uri="{147F2762-F138-4A5C-976F-8EAC2B608ADB}">
              <a16:predDERef xmlns:a16="http://schemas.microsoft.com/office/drawing/2014/main" pre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aallard\55\Temp1_Audit%20Tool%20Package_0.zip\CDC%20Local%20Authority%20Audit%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Data"/>
      <sheetName val="Calc"/>
      <sheetName val="LA - mapping"/>
      <sheetName val="Summary LA"/>
      <sheetName val="1. LA - Leadership"/>
      <sheetName val="2. LA - Joint Arrangements"/>
      <sheetName val="3. LA - Commissioning"/>
      <sheetName val="4. LA - EHC Plan"/>
      <sheetName val="5. LA - Co-Production"/>
      <sheetName val="6. LA - Monitor &amp; Redress"/>
    </sheetNames>
    <sheetDataSet>
      <sheetData sheetId="0"/>
      <sheetData sheetId="1"/>
      <sheetData sheetId="2"/>
      <sheetData sheetId="3">
        <row r="6">
          <cell r="B6" t="str">
            <v>Please Select</v>
          </cell>
          <cell r="E6" t="str">
            <v>Please Select</v>
          </cell>
        </row>
        <row r="7">
          <cell r="B7" t="str">
            <v xml:space="preserve">No Compliance: Not started. </v>
          </cell>
          <cell r="E7" t="str">
            <v>Complete at 2nd Audit</v>
          </cell>
        </row>
        <row r="8">
          <cell r="B8" t="str">
            <v>Partially Achieved: Some Progress/Implemented in some areas</v>
          </cell>
          <cell r="E8" t="str">
            <v>Improvement</v>
          </cell>
        </row>
        <row r="9">
          <cell r="B9" t="str">
            <v>Full Compliance: Fully Achieved/Implemented</v>
          </cell>
          <cell r="E9" t="str">
            <v>No Change</v>
          </cell>
        </row>
        <row r="10">
          <cell r="E10" t="str">
            <v>Decrease</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uncilfordisabledchildren.org.uk/resources/all-resources/filter/inclusion-send/liberty-protection-safeguards-system-readiness-tool" TargetMode="External"/><Relationship Id="rId3" Type="http://schemas.openxmlformats.org/officeDocument/2006/relationships/hyperlink" Target="https://www.disabilitymatters.org.uk/" TargetMode="External"/><Relationship Id="rId7" Type="http://schemas.openxmlformats.org/officeDocument/2006/relationships/hyperlink" Target="https://www.england.nhs.uk/publication/integrated-care-systems-design-framework/" TargetMode="External"/><Relationship Id="rId2" Type="http://schemas.openxmlformats.org/officeDocument/2006/relationships/hyperlink" Target="file:///C:\Users\rharwood\AppData\Local\Microsoft\Windows\INetCache\Content.Outlook\Downloads\.%20https:\www.disabilitymatters.org.uk\" TargetMode="External"/><Relationship Id="rId1" Type="http://schemas.openxmlformats.org/officeDocument/2006/relationships/hyperlink" Target="https://www.gov.uk/government/publications/send-code-of-practice-0-to-25" TargetMode="External"/><Relationship Id="rId6" Type="http://schemas.openxmlformats.org/officeDocument/2006/relationships/hyperlink" Target="https://councilfordisabledchildren.org.uk/help-resources/resources/integrated-care-systems" TargetMode="External"/><Relationship Id="rId5" Type="http://schemas.openxmlformats.org/officeDocument/2006/relationships/hyperlink" Target="http://www.legislation.gov.uk/ukpga/2014/6/contents" TargetMode="External"/><Relationship Id="rId10" Type="http://schemas.openxmlformats.org/officeDocument/2006/relationships/printerSettings" Target="../printerSettings/printerSettings3.bin"/><Relationship Id="rId4" Type="http://schemas.openxmlformats.org/officeDocument/2006/relationships/hyperlink" Target="https://www.gov.uk/government/publications/send-guide-for-health-professionals" TargetMode="External"/><Relationship Id="rId9" Type="http://schemas.openxmlformats.org/officeDocument/2006/relationships/hyperlink" Target="https://www.nice.org.uk/guidance/ng213"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mottmac.com/download/file/6736?cultureId=127" TargetMode="External"/><Relationship Id="rId13" Type="http://schemas.openxmlformats.org/officeDocument/2006/relationships/hyperlink" Target="https://councilfordisabledchildren.org.uk/sites/default/files/uploads/attachments/OBC%20briefing%20Final_1_0.pdf" TargetMode="External"/><Relationship Id="rId3" Type="http://schemas.openxmlformats.org/officeDocument/2006/relationships/hyperlink" Target="https://www.gov.uk/government/uploads/system/uploads/attachment_data/file/357447/DH_HWB_children_s_guidance.pdf" TargetMode="External"/><Relationship Id="rId7" Type="http://schemas.openxmlformats.org/officeDocument/2006/relationships/hyperlink" Target="http://search3.openobjects.com/kb5/wandsworth/fsd/advice.page?id=bSod42f5-zw" TargetMode="External"/><Relationship Id="rId12" Type="http://schemas.openxmlformats.org/officeDocument/2006/relationships/hyperlink" Target="https://councilfordisabledchildren.org.uk/help-resources/resources/updated-joint-commissioning-bulletins" TargetMode="External"/><Relationship Id="rId2" Type="http://schemas.openxmlformats.org/officeDocument/2006/relationships/hyperlink" Target="https://assets.publishing.service.gov.uk/government/uploads/system/uploads/attachment_data/file/499611/children_s_continuing_care_Fe_16.pdf" TargetMode="External"/><Relationship Id="rId1" Type="http://schemas.openxmlformats.org/officeDocument/2006/relationships/hyperlink" Target="https://www.mottmac.com/download/file/6737?cultureId=127" TargetMode="External"/><Relationship Id="rId6" Type="http://schemas.openxmlformats.org/officeDocument/2006/relationships/hyperlink" Target="https://councilfordisabledchildren.org.uk/help-resources/resources/send-data-bulletins" TargetMode="External"/><Relationship Id="rId11" Type="http://schemas.openxmlformats.org/officeDocument/2006/relationships/hyperlink" Target="https://www.sendpathfinder.co.uk/joint-commissioning-information-pack" TargetMode="External"/><Relationship Id="rId5" Type="http://schemas.openxmlformats.org/officeDocument/2006/relationships/hyperlink" Target="https://councilfordisabledchildren.org.uk/help-resources/resources/0-25-multi-agency-send-data-dashboard" TargetMode="External"/><Relationship Id="rId10" Type="http://schemas.openxmlformats.org/officeDocument/2006/relationships/hyperlink" Target="http://www.rcslt.org/speech_and_language_therapy/commissioning/intro" TargetMode="External"/><Relationship Id="rId4" Type="http://schemas.openxmlformats.org/officeDocument/2006/relationships/hyperlink" Target="https://www.local.gov.uk/sites/default/files/documents/operating-principles-heal-969.pdf" TargetMode="External"/><Relationship Id="rId9" Type="http://schemas.openxmlformats.org/officeDocument/2006/relationships/hyperlink" Target="https://www.ehcap.co.uk/content/sites/ehcap/uploads/NewsDocuments/185/SLCN-briefing-for-health-audiences.PDF"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ouncilfordisabledchildren.org.uk/news-opinion/news/new-cdc-e-learning-course-holistic-outcomes-ehc-plans" TargetMode="External"/><Relationship Id="rId2" Type="http://schemas.openxmlformats.org/officeDocument/2006/relationships/hyperlink" Target="https://councilfordisabledchildren.org.uk/about-us-0/networks/special-educational-consortium/our-work/send-review" TargetMode="External"/><Relationship Id="rId1" Type="http://schemas.openxmlformats.org/officeDocument/2006/relationships/hyperlink" Target="https://councilfordisabledchildren.org.uk/resources/all-resources/filter/schools-colleges-and-fe/focus-send" TargetMode="External"/><Relationship Id="rId5" Type="http://schemas.openxmlformats.org/officeDocument/2006/relationships/printerSettings" Target="../printerSettings/printerSettings5.bin"/><Relationship Id="rId4" Type="http://schemas.openxmlformats.org/officeDocument/2006/relationships/hyperlink" Target="https://councilfordisabledchildren.org.uk/resources/all-resources/filter/transition-adulthood/preparation-and-transition-adulthood-audit-too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england.nhs.uk/wp-content/uploads/2013/09/trans-part-hc-guid1.pdf" TargetMode="External"/><Relationship Id="rId2" Type="http://schemas.openxmlformats.org/officeDocument/2006/relationships/hyperlink" Target="http://www.nnpcf.org.uk/" TargetMode="External"/><Relationship Id="rId1" Type="http://schemas.openxmlformats.org/officeDocument/2006/relationships/hyperlink" Target="http://www.cafamily.org.uk/parentcarerparticipation" TargetMode="External"/><Relationship Id="rId5" Type="http://schemas.openxmlformats.org/officeDocument/2006/relationships/printerSettings" Target="../printerSettings/printerSettings6.bin"/><Relationship Id="rId4" Type="http://schemas.openxmlformats.org/officeDocument/2006/relationships/hyperlink" Target="https://councilfordisabledchildren.org.uk/resources/all-resources/filter/inclusion-send/co-production-pathway-service-re-design-an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ystems.hscic.gov.uk/nhsmail/secure" TargetMode="External"/><Relationship Id="rId3" Type="http://schemas.openxmlformats.org/officeDocument/2006/relationships/hyperlink" Target="https://assets.publishing.service.gov.uk/government/uploads/system/uploads/attachment_data/file/721581/Information_sharing_advice_practitioners_safeguarding_services.pdf" TargetMode="External"/><Relationship Id="rId7" Type="http://schemas.openxmlformats.org/officeDocument/2006/relationships/hyperlink" Target="https://pcse.england.nhs.uk/media/1095/nhse-accessing-encrypted-emails-guide.pdf" TargetMode="External"/><Relationship Id="rId2" Type="http://schemas.openxmlformats.org/officeDocument/2006/relationships/hyperlink" Target="http://www.hscic.gov.uk/media/12822/Guide-to-confidentiality-in-health-and-social-care/pdf/HSCIC-guide-to-confidentiality.pdf" TargetMode="External"/><Relationship Id="rId1" Type="http://schemas.openxmlformats.org/officeDocument/2006/relationships/hyperlink" Target="https://www.gov.uk/government/uploads/system/uploads/attachment_data/file/251750/9731-2901141-TSO-Caldicott-Government_Response_ACCESSIBLE.PDF" TargetMode="External"/><Relationship Id="rId6" Type="http://schemas.openxmlformats.org/officeDocument/2006/relationships/hyperlink" Target="https://pcse.england.nhs.uk/media/1095/nhse-accessing-encrypted-emails-guide.pdf" TargetMode="External"/><Relationship Id="rId5" Type="http://schemas.openxmlformats.org/officeDocument/2006/relationships/hyperlink" Target="file:///C:\Users\rharwood\AppData\Local\Microsoft\Windows\INetCache\Content.Outlook\DUK452R2\(http:\systems.hscic.gov.uk\infogov\iga)" TargetMode="External"/><Relationship Id="rId10" Type="http://schemas.openxmlformats.org/officeDocument/2006/relationships/printerSettings" Target="../printerSettings/printerSettings7.bin"/><Relationship Id="rId4" Type="http://schemas.openxmlformats.org/officeDocument/2006/relationships/hyperlink" Target="file:///C:\Users\rharwood\AppData\Local\Microsoft\Windows\INetCache\Content.Outlook\DUK452R2\(http:\informationsharing.org.uk\)" TargetMode="External"/><Relationship Id="rId9" Type="http://schemas.openxmlformats.org/officeDocument/2006/relationships/hyperlink" Target="https://councilfordisabledchildren.org.uk/help-resources/resources/putting-nhs-number-ehc-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240A0-647C-442A-BF7A-80E701EEB91B}">
  <dimension ref="A1:A19"/>
  <sheetViews>
    <sheetView tabSelected="1" zoomScale="84" zoomScaleNormal="84" zoomScaleSheetLayoutView="90" workbookViewId="0">
      <selection activeCell="A11" sqref="A11"/>
    </sheetView>
  </sheetViews>
  <sheetFormatPr defaultRowHeight="14.5" x14ac:dyDescent="0.35"/>
  <cols>
    <col min="1" max="1" width="119.26953125" customWidth="1"/>
  </cols>
  <sheetData>
    <row r="1" spans="1:1" ht="20.25" customHeight="1" x14ac:dyDescent="0.35">
      <c r="A1" s="250" t="s">
        <v>506</v>
      </c>
    </row>
    <row r="2" spans="1:1" ht="14.5" customHeight="1" x14ac:dyDescent="0.35">
      <c r="A2" s="250"/>
    </row>
    <row r="3" spans="1:1" ht="14.5" customHeight="1" x14ac:dyDescent="0.35">
      <c r="A3" s="250" t="s">
        <v>507</v>
      </c>
    </row>
    <row r="4" spans="1:1" ht="14.5" customHeight="1" x14ac:dyDescent="0.35">
      <c r="A4" s="250"/>
    </row>
    <row r="5" spans="1:1" ht="18" x14ac:dyDescent="0.35">
      <c r="A5" s="5" t="s">
        <v>0</v>
      </c>
    </row>
    <row r="6" spans="1:1" s="3" customFormat="1" ht="222" customHeight="1" x14ac:dyDescent="0.35">
      <c r="A6" s="4" t="s">
        <v>442</v>
      </c>
    </row>
    <row r="7" spans="1:1" s="3" customFormat="1" ht="27.5" customHeight="1" x14ac:dyDescent="0.35">
      <c r="A7" s="5" t="s">
        <v>509</v>
      </c>
    </row>
    <row r="8" spans="1:1" s="3" customFormat="1" ht="247.5" customHeight="1" x14ac:dyDescent="0.35">
      <c r="A8" s="4" t="s">
        <v>510</v>
      </c>
    </row>
    <row r="9" spans="1:1" ht="26.25" customHeight="1" x14ac:dyDescent="0.35">
      <c r="A9" s="1"/>
    </row>
    <row r="10" spans="1:1" x14ac:dyDescent="0.35">
      <c r="A10" s="1"/>
    </row>
    <row r="11" spans="1:1" x14ac:dyDescent="0.35">
      <c r="A11" s="1"/>
    </row>
    <row r="12" spans="1:1" x14ac:dyDescent="0.35">
      <c r="A12" s="1"/>
    </row>
    <row r="13" spans="1:1" x14ac:dyDescent="0.35">
      <c r="A13" s="2"/>
    </row>
    <row r="14" spans="1:1" x14ac:dyDescent="0.35">
      <c r="A14" s="2"/>
    </row>
    <row r="15" spans="1:1" x14ac:dyDescent="0.35">
      <c r="A15" s="2"/>
    </row>
    <row r="16" spans="1:1" x14ac:dyDescent="0.35">
      <c r="A16" s="2"/>
    </row>
    <row r="17" spans="1:1" x14ac:dyDescent="0.35">
      <c r="A17" s="2"/>
    </row>
    <row r="18" spans="1:1" x14ac:dyDescent="0.35">
      <c r="A18" s="1"/>
    </row>
    <row r="19" spans="1:1" x14ac:dyDescent="0.35">
      <c r="A19" s="1"/>
    </row>
  </sheetData>
  <mergeCells count="2">
    <mergeCell ref="A1:A2"/>
    <mergeCell ref="A3:A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E788-43C8-4414-8B54-8202B36B67B0}">
  <sheetPr>
    <pageSetUpPr fitToPage="1"/>
  </sheetPr>
  <dimension ref="A2:K50"/>
  <sheetViews>
    <sheetView zoomScale="85" zoomScaleNormal="85" workbookViewId="0">
      <selection activeCell="I18" sqref="I18"/>
    </sheetView>
  </sheetViews>
  <sheetFormatPr defaultColWidth="9.1796875" defaultRowHeight="14" x14ac:dyDescent="0.3"/>
  <cols>
    <col min="1" max="1" width="57.36328125" style="6" customWidth="1"/>
    <col min="2" max="2" width="1.7265625" style="6" customWidth="1"/>
    <col min="3" max="4" width="21.26953125" style="6" customWidth="1"/>
    <col min="5" max="5" width="28" style="6" customWidth="1"/>
    <col min="6" max="6" width="3.1796875" style="6" customWidth="1"/>
    <col min="7" max="7" width="34.54296875" style="6" customWidth="1"/>
    <col min="8" max="8" width="29.1796875" style="6" customWidth="1"/>
    <col min="9" max="9" width="21.26953125" style="6" customWidth="1"/>
    <col min="10" max="16384" width="9.1796875" style="6"/>
  </cols>
  <sheetData>
    <row r="2" spans="1:9" ht="30" x14ac:dyDescent="0.6">
      <c r="A2" s="265" t="s">
        <v>26</v>
      </c>
      <c r="B2" s="265"/>
      <c r="C2" s="265"/>
      <c r="D2" s="265"/>
      <c r="E2" s="265"/>
      <c r="F2" s="265"/>
      <c r="G2" s="265"/>
      <c r="H2" s="265"/>
      <c r="I2" s="265"/>
    </row>
    <row r="4" spans="1:9" ht="24" customHeight="1" x14ac:dyDescent="0.5">
      <c r="A4" s="42" t="s">
        <v>25</v>
      </c>
      <c r="B4" s="266"/>
      <c r="C4" s="266"/>
      <c r="D4" s="266"/>
      <c r="G4" s="41" t="s">
        <v>23</v>
      </c>
      <c r="H4" s="40"/>
    </row>
    <row r="5" spans="1:9" ht="11.25" customHeight="1" x14ac:dyDescent="0.3"/>
    <row r="6" spans="1:9" ht="24.75" customHeight="1" x14ac:dyDescent="0.5">
      <c r="C6" s="262" t="s">
        <v>10</v>
      </c>
      <c r="D6" s="262"/>
      <c r="E6" s="262"/>
      <c r="G6" s="262" t="s">
        <v>22</v>
      </c>
      <c r="H6" s="262"/>
      <c r="I6" s="262"/>
    </row>
    <row r="7" spans="1:9" ht="24.75" customHeight="1" x14ac:dyDescent="0.3">
      <c r="C7" s="263" t="s">
        <v>354</v>
      </c>
      <c r="D7" s="264"/>
      <c r="E7" s="264"/>
      <c r="G7" s="263" t="s">
        <v>355</v>
      </c>
      <c r="H7" s="264"/>
      <c r="I7" s="264"/>
    </row>
    <row r="8" spans="1:9" s="39" customFormat="1" ht="6" customHeight="1" thickBot="1" x14ac:dyDescent="0.35"/>
    <row r="9" spans="1:9" ht="66" customHeight="1" x14ac:dyDescent="0.3">
      <c r="A9" s="268" t="s">
        <v>21</v>
      </c>
      <c r="C9" s="271" t="s">
        <v>10</v>
      </c>
      <c r="D9" s="272"/>
      <c r="E9" s="272"/>
      <c r="G9" s="267" t="s">
        <v>9</v>
      </c>
      <c r="H9" s="267"/>
      <c r="I9" s="267"/>
    </row>
    <row r="10" spans="1:9" ht="122.25" customHeight="1" x14ac:dyDescent="0.3">
      <c r="A10" s="269"/>
      <c r="C10" s="38" t="s">
        <v>8</v>
      </c>
      <c r="D10" s="38" t="s">
        <v>7</v>
      </c>
      <c r="E10" s="38" t="s">
        <v>6</v>
      </c>
      <c r="G10" s="38" t="s">
        <v>8</v>
      </c>
      <c r="H10" s="38" t="s">
        <v>7</v>
      </c>
      <c r="I10" s="38" t="s">
        <v>6</v>
      </c>
    </row>
    <row r="11" spans="1:9" ht="122.25" customHeight="1" thickBot="1" x14ac:dyDescent="0.35">
      <c r="A11" s="270"/>
      <c r="C11" s="37">
        <f>('1. Leadership'!B43+'2. SEND Arrangements'!B85+'3. Support'!B40+'4. Engagement &amp; Coproduction'!B23+'5. Impact &amp; Performance'!B60)/71</f>
        <v>0</v>
      </c>
      <c r="D11" s="37">
        <f>('1. Leadership'!B44+'2. SEND Arrangements'!B86+'3. Support'!B41+'4. Engagement &amp; Coproduction'!B24+'5. Impact &amp; Performance'!B61)/71</f>
        <v>0</v>
      </c>
      <c r="E11" s="37">
        <f>('1. Leadership'!B45+'2. SEND Arrangements'!B87+'3. Support'!B41+'4. Engagement &amp; Coproduction'!B25+'5. Impact &amp; Performance'!B62)/71</f>
        <v>0</v>
      </c>
      <c r="G11" s="37">
        <f>('1. Leadership'!D43+'2. SEND Arrangements'!D85+'3. Support'!D40+'4. Engagement &amp; Coproduction'!D23+'5. Impact &amp; Performance'!D60)/71</f>
        <v>0</v>
      </c>
      <c r="H11" s="37">
        <f>('1. Leadership'!D44+'2. SEND Arrangements'!D86+'3. Support'!D41+'4. Engagement &amp; Coproduction'!D24+'5. Impact &amp; Performance'!D61)/71</f>
        <v>0</v>
      </c>
      <c r="I11" s="37">
        <f>('1. Leadership'!D45+'2. SEND Arrangements'!D87+'3. Support'!D42+'4. Engagement &amp; Coproduction'!D25+'5. Impact &amp; Performance'!D62)/71</f>
        <v>0</v>
      </c>
    </row>
    <row r="12" spans="1:9" ht="10.5" customHeight="1" thickBot="1" x14ac:dyDescent="0.35"/>
    <row r="13" spans="1:9" ht="27.75" customHeight="1" x14ac:dyDescent="0.3">
      <c r="A13" s="251" t="s">
        <v>20</v>
      </c>
      <c r="B13" s="19"/>
      <c r="C13" s="259" t="s">
        <v>10</v>
      </c>
      <c r="D13" s="260"/>
      <c r="E13" s="261"/>
      <c r="G13" s="259" t="s">
        <v>9</v>
      </c>
      <c r="H13" s="260"/>
      <c r="I13" s="261"/>
    </row>
    <row r="14" spans="1:9" ht="31.5" customHeight="1" x14ac:dyDescent="0.3">
      <c r="A14" s="252"/>
      <c r="B14" s="19"/>
      <c r="C14" s="257" t="s">
        <v>8</v>
      </c>
      <c r="D14" s="258" t="s">
        <v>7</v>
      </c>
      <c r="E14" s="253" t="s">
        <v>6</v>
      </c>
      <c r="G14" s="257" t="s">
        <v>8</v>
      </c>
      <c r="H14" s="258" t="s">
        <v>7</v>
      </c>
      <c r="I14" s="253" t="s">
        <v>6</v>
      </c>
    </row>
    <row r="15" spans="1:9" ht="38.25" customHeight="1" x14ac:dyDescent="0.3">
      <c r="A15" s="252"/>
      <c r="B15" s="19"/>
      <c r="C15" s="257"/>
      <c r="D15" s="258"/>
      <c r="E15" s="253"/>
      <c r="G15" s="257"/>
      <c r="H15" s="258"/>
      <c r="I15" s="253"/>
    </row>
    <row r="16" spans="1:9" ht="24.5" customHeight="1" x14ac:dyDescent="0.35">
      <c r="A16" s="18" t="s">
        <v>505</v>
      </c>
      <c r="B16" s="36"/>
      <c r="C16" s="35">
        <f>'1. Leadership'!E26/15</f>
        <v>0</v>
      </c>
      <c r="D16" s="34">
        <f>'1. Leadership'!E27/15</f>
        <v>0</v>
      </c>
      <c r="E16" s="33">
        <f>'1. Leadership'!E28/15</f>
        <v>0</v>
      </c>
      <c r="G16" s="35">
        <f>'1. Leadership'!F26/15</f>
        <v>0</v>
      </c>
      <c r="H16" s="34">
        <f>'1. Leadership'!F27/15</f>
        <v>0</v>
      </c>
      <c r="I16" s="33">
        <f>'1. Leadership'!F28/15</f>
        <v>0</v>
      </c>
    </row>
    <row r="17" spans="1:11" ht="28.5" customHeight="1" thickBot="1" x14ac:dyDescent="0.4">
      <c r="A17" s="12" t="s">
        <v>1</v>
      </c>
      <c r="B17" s="11"/>
      <c r="C17" s="30">
        <f>C16</f>
        <v>0</v>
      </c>
      <c r="D17" s="32">
        <f>D16</f>
        <v>0</v>
      </c>
      <c r="E17" s="31">
        <f>E16</f>
        <v>0</v>
      </c>
      <c r="F17" s="25"/>
      <c r="G17" s="30">
        <f>G16</f>
        <v>0</v>
      </c>
      <c r="H17" s="30">
        <f>H16</f>
        <v>0</v>
      </c>
      <c r="I17" s="30">
        <f>I16</f>
        <v>0</v>
      </c>
    </row>
    <row r="18" spans="1:11" ht="8.25" customHeight="1" thickBot="1" x14ac:dyDescent="0.35"/>
    <row r="19" spans="1:11" ht="27.75" customHeight="1" x14ac:dyDescent="0.3">
      <c r="A19" s="251" t="s">
        <v>401</v>
      </c>
      <c r="B19" s="19"/>
      <c r="C19" s="254" t="s">
        <v>10</v>
      </c>
      <c r="D19" s="255"/>
      <c r="E19" s="256"/>
      <c r="G19" s="254" t="s">
        <v>9</v>
      </c>
      <c r="H19" s="255"/>
      <c r="I19" s="256"/>
    </row>
    <row r="20" spans="1:11" ht="31.5" customHeight="1" x14ac:dyDescent="0.3">
      <c r="A20" s="252"/>
      <c r="B20" s="19"/>
      <c r="C20" s="257" t="s">
        <v>8</v>
      </c>
      <c r="D20" s="258" t="s">
        <v>7</v>
      </c>
      <c r="E20" s="253" t="s">
        <v>6</v>
      </c>
      <c r="G20" s="257" t="s">
        <v>8</v>
      </c>
      <c r="H20" s="258" t="s">
        <v>7</v>
      </c>
      <c r="I20" s="253" t="s">
        <v>6</v>
      </c>
    </row>
    <row r="21" spans="1:11" ht="38.25" customHeight="1" x14ac:dyDescent="0.3">
      <c r="A21" s="252"/>
      <c r="B21" s="19"/>
      <c r="C21" s="257"/>
      <c r="D21" s="258"/>
      <c r="E21" s="253"/>
      <c r="G21" s="257"/>
      <c r="H21" s="258"/>
      <c r="I21" s="253"/>
    </row>
    <row r="22" spans="1:11" ht="14.5" x14ac:dyDescent="0.35">
      <c r="A22" s="18" t="s">
        <v>19</v>
      </c>
      <c r="C22" s="26">
        <f>'2. SEND Arrangements'!E14/6</f>
        <v>0</v>
      </c>
      <c r="D22" s="29">
        <f>'2. SEND Arrangements'!E15/6</f>
        <v>0</v>
      </c>
      <c r="E22" s="29">
        <f>'2. SEND Arrangements'!E16/6</f>
        <v>0</v>
      </c>
      <c r="G22" s="29">
        <f>'2. SEND Arrangements'!F14/6</f>
        <v>0</v>
      </c>
      <c r="H22" s="29">
        <f>'2. SEND Arrangements'!F15/6</f>
        <v>0</v>
      </c>
      <c r="I22" s="29">
        <f>'2. SEND Arrangements'!F16/6</f>
        <v>0</v>
      </c>
    </row>
    <row r="23" spans="1:11" ht="14.5" x14ac:dyDescent="0.35">
      <c r="A23" s="20" t="s">
        <v>464</v>
      </c>
      <c r="C23" s="26">
        <f>'2. SEND Arrangements'!E29/6</f>
        <v>0</v>
      </c>
      <c r="D23" s="26">
        <f>'2. SEND Arrangements'!E30/6</f>
        <v>0</v>
      </c>
      <c r="E23" s="26">
        <f>'2. SEND Arrangements'!E31/6</f>
        <v>0</v>
      </c>
      <c r="G23" s="26">
        <f>'2. SEND Arrangements'!F29/6</f>
        <v>0</v>
      </c>
      <c r="H23" s="26">
        <f>'2. SEND Arrangements'!F30/6</f>
        <v>0</v>
      </c>
      <c r="I23" s="26">
        <f>'2. SEND Arrangements'!F31/6</f>
        <v>0</v>
      </c>
    </row>
    <row r="24" spans="1:11" ht="14.5" x14ac:dyDescent="0.35">
      <c r="A24" s="18" t="s">
        <v>465</v>
      </c>
      <c r="C24" s="26">
        <f>'2. SEND Arrangements'!E51/10</f>
        <v>0</v>
      </c>
      <c r="D24" s="26">
        <f>'2. SEND Arrangements'!E52/10</f>
        <v>0</v>
      </c>
      <c r="E24" s="26">
        <f>'2. SEND Arrangements'!E53/10</f>
        <v>0</v>
      </c>
      <c r="G24" s="26">
        <f>'2. SEND Arrangements'!F51/10</f>
        <v>0</v>
      </c>
      <c r="H24" s="26">
        <f>'2. SEND Arrangements'!F53/10</f>
        <v>0</v>
      </c>
      <c r="I24" s="26">
        <f>'2. SEND Arrangements'!F54/10</f>
        <v>0</v>
      </c>
      <c r="K24" s="28"/>
    </row>
    <row r="25" spans="1:11" ht="14.5" x14ac:dyDescent="0.35">
      <c r="A25" s="18" t="s">
        <v>18</v>
      </c>
      <c r="C25" s="26">
        <f>'2. SEND Arrangements'!E65/3</f>
        <v>0</v>
      </c>
      <c r="D25" s="26">
        <f>'2. SEND Arrangements'!E66/3</f>
        <v>0</v>
      </c>
      <c r="E25" s="26">
        <f>'2. SEND Arrangements'!E67/3</f>
        <v>0</v>
      </c>
      <c r="G25" s="26">
        <f>'2. SEND Arrangements'!F65/3</f>
        <v>0</v>
      </c>
      <c r="H25" s="26">
        <f>'2. SEND Arrangements'!F66/3</f>
        <v>0</v>
      </c>
      <c r="I25" s="26">
        <f>'2. SEND Arrangements'!F67/3</f>
        <v>0</v>
      </c>
    </row>
    <row r="26" spans="1:11" ht="14.5" x14ac:dyDescent="0.35">
      <c r="A26" s="27" t="s">
        <v>17</v>
      </c>
      <c r="C26" s="26">
        <f>'2. SEND Arrangements'!E79/5</f>
        <v>0</v>
      </c>
      <c r="D26" s="26">
        <f>'2. SEND Arrangements'!E80/5</f>
        <v>0</v>
      </c>
      <c r="E26" s="26">
        <f>'2. SEND Arrangements'!E81/5</f>
        <v>0</v>
      </c>
      <c r="G26" s="26">
        <f>'2. SEND Arrangements'!F79/5</f>
        <v>0</v>
      </c>
      <c r="H26" s="26">
        <f>'2. SEND Arrangements'!F80/5</f>
        <v>0</v>
      </c>
      <c r="I26" s="26">
        <f>'2. SEND Arrangements'!F81/5</f>
        <v>0</v>
      </c>
    </row>
    <row r="27" spans="1:11" s="23" customFormat="1" ht="28.5" customHeight="1" thickBot="1" x14ac:dyDescent="0.4">
      <c r="A27" s="12" t="s">
        <v>1</v>
      </c>
      <c r="B27" s="11"/>
      <c r="C27" s="24">
        <f>('2. SEND Arrangements'!$E14+'2. SEND Arrangements'!$E29+'2. SEND Arrangements'!$E65+'2. SEND Arrangements'!$E51+'2. SEND Arrangements'!$E79)/30</f>
        <v>0</v>
      </c>
      <c r="D27" s="24">
        <f>('2. SEND Arrangements'!$E15+'2. SEND Arrangements'!$E30+'2. SEND Arrangements'!$E66+'2. SEND Arrangements'!$E52+'2. SEND Arrangements'!$E80)/30</f>
        <v>0</v>
      </c>
      <c r="E27" s="24">
        <f>('2. SEND Arrangements'!$E16+'2. SEND Arrangements'!$E31+'2. SEND Arrangements'!$E67+'2. SEND Arrangements'!$E53+'2. SEND Arrangements'!$E81)/30</f>
        <v>0</v>
      </c>
      <c r="F27" s="25"/>
      <c r="G27" s="24">
        <f>('2. SEND Arrangements'!$F14+'2. SEND Arrangements'!$F29+'2. SEND Arrangements'!$F65+'2. SEND Arrangements'!$F51+'2. SEND Arrangements'!$F79)/30</f>
        <v>0</v>
      </c>
      <c r="H27" s="24">
        <f>('2. SEND Arrangements'!$F15+'2. SEND Arrangements'!$F30+'2. SEND Arrangements'!$F66+'2. SEND Arrangements'!$F52+'2. SEND Arrangements'!$F80)/30</f>
        <v>0</v>
      </c>
      <c r="I27" s="24">
        <f>('2. SEND Arrangements'!$F16+'2. SEND Arrangements'!$F31+'2. SEND Arrangements'!$F67+'2. SEND Arrangements'!$F53+'2. SEND Arrangements'!$F81)/30</f>
        <v>0</v>
      </c>
    </row>
    <row r="28" spans="1:11" ht="6.75" customHeight="1" thickBot="1" x14ac:dyDescent="0.35"/>
    <row r="29" spans="1:11" ht="27.75" customHeight="1" x14ac:dyDescent="0.3">
      <c r="A29" s="251" t="s">
        <v>16</v>
      </c>
      <c r="B29" s="19"/>
      <c r="C29" s="254" t="s">
        <v>10</v>
      </c>
      <c r="D29" s="255"/>
      <c r="E29" s="256"/>
      <c r="G29" s="254" t="s">
        <v>9</v>
      </c>
      <c r="H29" s="255"/>
      <c r="I29" s="256"/>
    </row>
    <row r="30" spans="1:11" ht="31.5" customHeight="1" x14ac:dyDescent="0.3">
      <c r="A30" s="252"/>
      <c r="B30" s="19"/>
      <c r="C30" s="257" t="s">
        <v>8</v>
      </c>
      <c r="D30" s="258" t="s">
        <v>7</v>
      </c>
      <c r="E30" s="253" t="s">
        <v>6</v>
      </c>
      <c r="G30" s="257" t="s">
        <v>8</v>
      </c>
      <c r="H30" s="258" t="s">
        <v>7</v>
      </c>
      <c r="I30" s="253" t="s">
        <v>6</v>
      </c>
    </row>
    <row r="31" spans="1:11" ht="38.25" customHeight="1" x14ac:dyDescent="0.3">
      <c r="A31" s="252"/>
      <c r="B31" s="19"/>
      <c r="C31" s="257"/>
      <c r="D31" s="258"/>
      <c r="E31" s="253"/>
      <c r="G31" s="257"/>
      <c r="H31" s="258"/>
      <c r="I31" s="253"/>
    </row>
    <row r="32" spans="1:11" ht="14.5" x14ac:dyDescent="0.35">
      <c r="A32" s="18" t="s">
        <v>15</v>
      </c>
      <c r="C32" s="15">
        <f>'3. Support'!E15/7</f>
        <v>0</v>
      </c>
      <c r="D32" s="15">
        <f>'3. Support'!E16/7</f>
        <v>0</v>
      </c>
      <c r="E32" s="15">
        <f>'3. Support'!E17/7</f>
        <v>0</v>
      </c>
      <c r="G32" s="15">
        <f>'3. Support'!F15/6</f>
        <v>0</v>
      </c>
      <c r="H32" s="15">
        <f>'3. Support'!F16/6</f>
        <v>0</v>
      </c>
      <c r="I32" s="15">
        <f>'3. Support'!F17/6</f>
        <v>0</v>
      </c>
    </row>
    <row r="33" spans="1:9" ht="14.5" x14ac:dyDescent="0.35">
      <c r="A33" s="18" t="s">
        <v>14</v>
      </c>
      <c r="C33" s="15">
        <f>'3. Support'!$E33/11</f>
        <v>0</v>
      </c>
      <c r="D33" s="15">
        <f>'3. Support'!$E34/11</f>
        <v>0</v>
      </c>
      <c r="E33" s="15">
        <f>'3. Support'!$E35/11</f>
        <v>0</v>
      </c>
      <c r="G33" s="15">
        <f>'3. Support'!$F33/11</f>
        <v>0</v>
      </c>
      <c r="H33" s="15">
        <f>'3. Support'!$F34/11</f>
        <v>0</v>
      </c>
      <c r="I33" s="15">
        <f>'3. Support'!$F35/11</f>
        <v>0</v>
      </c>
    </row>
    <row r="34" spans="1:9" ht="28.5" customHeight="1" thickBot="1" x14ac:dyDescent="0.45">
      <c r="A34" s="12" t="s">
        <v>1</v>
      </c>
      <c r="B34" s="11"/>
      <c r="C34" s="21">
        <f>'3. Support'!B40/18</f>
        <v>0</v>
      </c>
      <c r="D34" s="21">
        <f>'3. Support'!B41/18</f>
        <v>0</v>
      </c>
      <c r="E34" s="21">
        <f>'3. Support'!B42/18</f>
        <v>0</v>
      </c>
      <c r="F34" s="22"/>
      <c r="G34" s="21">
        <f>'3. Support'!D40/18</f>
        <v>0</v>
      </c>
      <c r="H34" s="21">
        <f>'3. Support'!D41/18</f>
        <v>0</v>
      </c>
      <c r="I34" s="21">
        <f>'3. Support'!D42/18</f>
        <v>0</v>
      </c>
    </row>
    <row r="35" spans="1:9" ht="6.75" customHeight="1" thickBot="1" x14ac:dyDescent="0.35"/>
    <row r="36" spans="1:9" ht="27.75" customHeight="1" x14ac:dyDescent="0.3">
      <c r="A36" s="251" t="s">
        <v>431</v>
      </c>
      <c r="B36" s="19"/>
      <c r="C36" s="254" t="s">
        <v>10</v>
      </c>
      <c r="D36" s="255"/>
      <c r="E36" s="256"/>
      <c r="G36" s="254" t="s">
        <v>9</v>
      </c>
      <c r="H36" s="255"/>
      <c r="I36" s="256"/>
    </row>
    <row r="37" spans="1:9" ht="31.5" customHeight="1" x14ac:dyDescent="0.3">
      <c r="A37" s="252"/>
      <c r="B37" s="19"/>
      <c r="C37" s="257" t="s">
        <v>8</v>
      </c>
      <c r="D37" s="258" t="s">
        <v>7</v>
      </c>
      <c r="E37" s="253" t="s">
        <v>6</v>
      </c>
      <c r="G37" s="257" t="s">
        <v>8</v>
      </c>
      <c r="H37" s="258" t="s">
        <v>7</v>
      </c>
      <c r="I37" s="253" t="s">
        <v>6</v>
      </c>
    </row>
    <row r="38" spans="1:9" ht="38.25" customHeight="1" x14ac:dyDescent="0.3">
      <c r="A38" s="252"/>
      <c r="B38" s="19"/>
      <c r="C38" s="257"/>
      <c r="D38" s="258"/>
      <c r="E38" s="253"/>
      <c r="G38" s="257"/>
      <c r="H38" s="258"/>
      <c r="I38" s="253"/>
    </row>
    <row r="39" spans="1:9" ht="14.5" x14ac:dyDescent="0.35">
      <c r="A39" s="20" t="s">
        <v>13</v>
      </c>
      <c r="C39" s="15">
        <f>'4. Engagement &amp; Coproduction'!$E14/6</f>
        <v>0</v>
      </c>
      <c r="D39" s="15">
        <f>'4. Engagement &amp; Coproduction'!$E15/6</f>
        <v>0</v>
      </c>
      <c r="E39" s="15">
        <f>'4. Engagement &amp; Coproduction'!$E16/6</f>
        <v>0</v>
      </c>
      <c r="F39" s="16"/>
      <c r="G39" s="15">
        <f>'4. Engagement &amp; Coproduction'!$F14/6</f>
        <v>0</v>
      </c>
      <c r="H39" s="15">
        <f>'4. Engagement &amp; Coproduction'!$F15/6</f>
        <v>0</v>
      </c>
      <c r="I39" s="15">
        <f>'4. Engagement &amp; Coproduction'!$F16/6</f>
        <v>0</v>
      </c>
    </row>
    <row r="40" spans="1:9" ht="28.5" customHeight="1" thickBot="1" x14ac:dyDescent="0.45">
      <c r="A40" s="12" t="s">
        <v>1</v>
      </c>
      <c r="B40" s="11"/>
      <c r="C40" s="9">
        <f>C39</f>
        <v>0</v>
      </c>
      <c r="D40" s="9">
        <f>D39</f>
        <v>0</v>
      </c>
      <c r="E40" s="9">
        <f>E39</f>
        <v>0</v>
      </c>
      <c r="F40" s="10"/>
      <c r="G40" s="9">
        <f>G39</f>
        <v>0</v>
      </c>
      <c r="H40" s="9">
        <f>H39</f>
        <v>0</v>
      </c>
      <c r="I40" s="9">
        <f>I39</f>
        <v>0</v>
      </c>
    </row>
    <row r="41" spans="1:9" ht="6.75" customHeight="1" x14ac:dyDescent="0.3">
      <c r="C41" s="6" t="s">
        <v>12</v>
      </c>
    </row>
    <row r="42" spans="1:9" ht="6" customHeight="1" thickBot="1" x14ac:dyDescent="0.35"/>
    <row r="43" spans="1:9" ht="27.75" customHeight="1" x14ac:dyDescent="0.3">
      <c r="A43" s="251" t="s">
        <v>11</v>
      </c>
      <c r="B43" s="19"/>
      <c r="C43" s="259" t="s">
        <v>10</v>
      </c>
      <c r="D43" s="260"/>
      <c r="E43" s="261"/>
      <c r="G43" s="259" t="s">
        <v>9</v>
      </c>
      <c r="H43" s="260"/>
      <c r="I43" s="261"/>
    </row>
    <row r="44" spans="1:9" ht="31.5" customHeight="1" x14ac:dyDescent="0.3">
      <c r="A44" s="252"/>
      <c r="B44" s="19"/>
      <c r="C44" s="257" t="s">
        <v>8</v>
      </c>
      <c r="D44" s="258" t="s">
        <v>7</v>
      </c>
      <c r="E44" s="253" t="s">
        <v>6</v>
      </c>
      <c r="G44" s="257" t="s">
        <v>8</v>
      </c>
      <c r="H44" s="258" t="s">
        <v>7</v>
      </c>
      <c r="I44" s="253" t="s">
        <v>6</v>
      </c>
    </row>
    <row r="45" spans="1:9" ht="38.25" customHeight="1" x14ac:dyDescent="0.3">
      <c r="A45" s="252"/>
      <c r="B45" s="19"/>
      <c r="C45" s="257"/>
      <c r="D45" s="258"/>
      <c r="E45" s="253"/>
      <c r="G45" s="257"/>
      <c r="H45" s="258"/>
      <c r="I45" s="253"/>
    </row>
    <row r="46" spans="1:9" ht="14.5" x14ac:dyDescent="0.35">
      <c r="A46" s="18" t="s">
        <v>5</v>
      </c>
      <c r="C46" s="15">
        <f>'5. Impact &amp; Performance'!E13/5</f>
        <v>0</v>
      </c>
      <c r="D46" s="14">
        <f>'5. Impact &amp; Performance'!E14/5</f>
        <v>0</v>
      </c>
      <c r="E46" s="13">
        <f>'5. Impact &amp; Performance'!E15/5</f>
        <v>0</v>
      </c>
      <c r="F46" s="16"/>
      <c r="G46" s="15">
        <f>'5. Impact &amp; Performance'!F13/5</f>
        <v>0</v>
      </c>
      <c r="H46" s="14">
        <f>'5. Impact &amp; Performance'!F14/5</f>
        <v>0</v>
      </c>
      <c r="I46" s="13">
        <f>'5. Impact &amp; Performance'!F15/5</f>
        <v>0</v>
      </c>
    </row>
    <row r="47" spans="1:9" ht="14.5" x14ac:dyDescent="0.35">
      <c r="A47" s="18" t="s">
        <v>4</v>
      </c>
      <c r="C47" s="15">
        <f>'5. Impact &amp; Performance'!E23/3</f>
        <v>0</v>
      </c>
      <c r="D47" s="14">
        <f>'5. Impact &amp; Performance'!E24/4</f>
        <v>0</v>
      </c>
      <c r="E47" s="13">
        <f>'5. Impact &amp; Performance'!E25/4</f>
        <v>0</v>
      </c>
      <c r="F47" s="16"/>
      <c r="G47" s="15">
        <f>'5. Impact &amp; Performance'!F23/4</f>
        <v>0</v>
      </c>
      <c r="H47" s="14">
        <f>'5. Impact &amp; Performance'!F24/4</f>
        <v>0</v>
      </c>
      <c r="I47" s="13">
        <f>'5. Impact &amp; Performance'!F25/4</f>
        <v>0</v>
      </c>
    </row>
    <row r="48" spans="1:9" ht="14.5" x14ac:dyDescent="0.35">
      <c r="A48" s="18" t="s">
        <v>3</v>
      </c>
      <c r="C48" s="15">
        <f>'5. Impact &amp; Performance'!E45/4</f>
        <v>0</v>
      </c>
      <c r="D48" s="14">
        <f>'5. Impact &amp; Performance'!E46/4</f>
        <v>0</v>
      </c>
      <c r="E48" s="13">
        <f>'5. Impact &amp; Performance'!E47/4</f>
        <v>0</v>
      </c>
      <c r="F48" s="16"/>
      <c r="G48" s="15">
        <f>'5. Impact &amp; Performance'!F45/4</f>
        <v>0</v>
      </c>
      <c r="H48" s="14">
        <f>'5. Impact &amp; Performance'!F46/4</f>
        <v>0</v>
      </c>
      <c r="I48" s="13">
        <f>'5. Impact &amp; Performance'!F47/4</f>
        <v>0</v>
      </c>
    </row>
    <row r="49" spans="1:9" ht="14.5" x14ac:dyDescent="0.35">
      <c r="A49" s="17" t="s">
        <v>2</v>
      </c>
      <c r="C49" s="15">
        <f>'5. Impact &amp; Performance'!E55/3</f>
        <v>0</v>
      </c>
      <c r="D49" s="14">
        <f>'5. Impact &amp; Performance'!E56/3</f>
        <v>0</v>
      </c>
      <c r="E49" s="13">
        <f>'5. Impact &amp; Performance'!E57/3</f>
        <v>0</v>
      </c>
      <c r="F49" s="16"/>
      <c r="G49" s="15">
        <f>'5. Impact &amp; Performance'!F55/3</f>
        <v>0</v>
      </c>
      <c r="H49" s="14">
        <f>'5. Impact &amp; Performance'!F56/3</f>
        <v>0</v>
      </c>
      <c r="I49" s="13">
        <f>'5. Impact &amp; Performance'!F57/3</f>
        <v>0</v>
      </c>
    </row>
    <row r="50" spans="1:9" ht="28.5" customHeight="1" thickBot="1" x14ac:dyDescent="0.45">
      <c r="A50" s="12" t="s">
        <v>1</v>
      </c>
      <c r="B50" s="11"/>
      <c r="C50" s="9">
        <f>('5. Impact &amp; Performance'!E55+'5. Impact &amp; Performance'!E45+'5. Impact &amp; Performance'!E23+'5. Impact &amp; Performance'!E13)/15</f>
        <v>0</v>
      </c>
      <c r="D50" s="8">
        <f>('5. Impact &amp; Performance'!E56+'5. Impact &amp; Performance'!E46+'5. Impact &amp; Performance'!E24+'5. Impact &amp; Performance'!E14)/15</f>
        <v>0</v>
      </c>
      <c r="E50" s="7">
        <f>('5. Impact &amp; Performance'!E15+'5. Impact &amp; Performance'!E25+'5. Impact &amp; Performance'!E47+'5. Impact &amp; Performance'!E57)/15</f>
        <v>0</v>
      </c>
      <c r="F50" s="10"/>
      <c r="G50" s="9">
        <f>('5. Impact &amp; Performance'!F13+'5. Impact &amp; Performance'!F23+'5. Impact &amp; Performance'!F45+'5. Impact &amp; Performance'!F55)/15</f>
        <v>0</v>
      </c>
      <c r="H50" s="8">
        <f>('5. Impact &amp; Performance'!F56+'5. Impact &amp; Performance'!F46+'5. Impact &amp; Performance'!F24+'5. Impact &amp; Performance'!F14)/15</f>
        <v>0</v>
      </c>
      <c r="I50" s="7">
        <f>('5. Impact &amp; Performance'!F15+'5. Impact &amp; Performance'!F25+'5. Impact &amp; Performance'!F47+'5. Impact &amp; Performance'!F57)/15</f>
        <v>0</v>
      </c>
    </row>
  </sheetData>
  <sheetProtection selectLockedCells="1"/>
  <dataConsolidate/>
  <mergeCells count="54">
    <mergeCell ref="A19:A21"/>
    <mergeCell ref="E20:E21"/>
    <mergeCell ref="C20:C21"/>
    <mergeCell ref="G20:G21"/>
    <mergeCell ref="A2:I2"/>
    <mergeCell ref="A13:A15"/>
    <mergeCell ref="E14:E15"/>
    <mergeCell ref="C14:C15"/>
    <mergeCell ref="C6:E6"/>
    <mergeCell ref="B4:D4"/>
    <mergeCell ref="C7:E7"/>
    <mergeCell ref="G9:I9"/>
    <mergeCell ref="A9:A11"/>
    <mergeCell ref="C9:E9"/>
    <mergeCell ref="C13:E13"/>
    <mergeCell ref="G13:I13"/>
    <mergeCell ref="G6:I6"/>
    <mergeCell ref="G7:I7"/>
    <mergeCell ref="G43:I43"/>
    <mergeCell ref="D14:D15"/>
    <mergeCell ref="D20:D21"/>
    <mergeCell ref="D30:D31"/>
    <mergeCell ref="D37:D38"/>
    <mergeCell ref="H20:H21"/>
    <mergeCell ref="I20:I21"/>
    <mergeCell ref="I30:I31"/>
    <mergeCell ref="C29:E29"/>
    <mergeCell ref="I14:I15"/>
    <mergeCell ref="G19:I19"/>
    <mergeCell ref="G14:G15"/>
    <mergeCell ref="H14:H15"/>
    <mergeCell ref="D44:D45"/>
    <mergeCell ref="C43:E43"/>
    <mergeCell ref="C37:C38"/>
    <mergeCell ref="E44:E45"/>
    <mergeCell ref="C19:E19"/>
    <mergeCell ref="C36:E36"/>
    <mergeCell ref="C30:C31"/>
    <mergeCell ref="A43:A45"/>
    <mergeCell ref="A29:A31"/>
    <mergeCell ref="E30:E31"/>
    <mergeCell ref="G36:I36"/>
    <mergeCell ref="G37:G38"/>
    <mergeCell ref="H37:H38"/>
    <mergeCell ref="I37:I38"/>
    <mergeCell ref="A36:A38"/>
    <mergeCell ref="E37:E38"/>
    <mergeCell ref="C44:C45"/>
    <mergeCell ref="G44:G45"/>
    <mergeCell ref="H44:H45"/>
    <mergeCell ref="I44:I45"/>
    <mergeCell ref="G29:I29"/>
    <mergeCell ref="G30:G31"/>
    <mergeCell ref="H30:H31"/>
  </mergeCells>
  <hyperlinks>
    <hyperlink ref="A16" location="'1. Leadership'!A5" display="1.1 Senior / executive leadership for SEND" xr:uid="{0ACE52B6-548A-417C-9994-A700576A75CA}"/>
    <hyperlink ref="A22" location="'2. SEND Arrangements'!A5" display="2.1 An agreed vision for all partners" xr:uid="{787729D5-B150-4CBA-853B-3EDD2C6EC049}"/>
    <hyperlink ref="A24" location="'RAG Summary'!A37" display="2.3 Clear data " xr:uid="{7B0B96E3-AC49-466D-BD4A-0A89FC6750AD}"/>
    <hyperlink ref="A32" location="'3. Support'!A5" display="3.1 SEN support and early help" xr:uid="{EDF04138-DE49-423C-BFAD-5ADDF29882BD}"/>
    <hyperlink ref="A33" location="'3. Support'!A19" display="3.2 Coordinated specialist assessment" xr:uid="{2F437430-E99E-4661-94D3-DF88D17E646C}"/>
    <hyperlink ref="A46" location="'5. Impact &amp; Performance'!A5" display="5.1 Data to Monitor Progress" xr:uid="{731B5F32-9D66-4071-980F-3887EB44C3B8}"/>
    <hyperlink ref="A47" location="'5. Impact &amp; Performance'!A17" display="5.2 Data Sharing" xr:uid="{1DE82361-B0CD-4F2C-9977-139FD585B6CA}"/>
    <hyperlink ref="A48" location="'5. Impact &amp; Performance'!A38" display="5.3 Complaints" xr:uid="{C36B7B7B-8654-484A-8AE5-7A4D86AD9F8C}"/>
    <hyperlink ref="A49" location="'5. Impact &amp; Performance'!A49" display="5.4 Mediation" xr:uid="{EF205153-172A-4A59-9140-5219313D11E4}"/>
    <hyperlink ref="A25" location="'RAG Summary'!A59" display="2.4 Agreeing resources" xr:uid="{DB4489F2-502C-4228-8A3B-9B9F05E6A57F}"/>
    <hyperlink ref="A23" location="'2. SEND Arrangements'!A20" display="2.2 A clear strategy, arrangements and governance" xr:uid="{E2732852-7304-46AE-A06E-36A8D19B9F89}"/>
    <hyperlink ref="A26" location="'RAG Summary'!A71" display="2.5. Special/Unusual commissioning requests" xr:uid="{3AAD4302-9DDE-4044-B674-64979395DCBA}"/>
    <hyperlink ref="A39" location="'4. Engagement &amp; Coproduction'!A5" display="4.1 Users" xr:uid="{39D53BCC-2BDD-493C-ABA7-CBC311EF0E3C}"/>
  </hyperlinks>
  <pageMargins left="0" right="0" top="0" bottom="0" header="0" footer="0"/>
  <pageSetup paperSize="9" scale="4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971A-57F5-4ECC-836B-3709229963F5}">
  <sheetPr>
    <pageSetUpPr fitToPage="1"/>
  </sheetPr>
  <dimension ref="A1:H63"/>
  <sheetViews>
    <sheetView zoomScale="90" zoomScaleNormal="90" zoomScaleSheetLayoutView="85" workbookViewId="0"/>
  </sheetViews>
  <sheetFormatPr defaultRowHeight="14.5" x14ac:dyDescent="0.35"/>
  <cols>
    <col min="1" max="1" width="34.54296875" customWidth="1"/>
    <col min="2" max="3" width="33.1796875" customWidth="1"/>
    <col min="4" max="4" width="32.453125" customWidth="1"/>
    <col min="5" max="5" width="27.81640625" customWidth="1"/>
    <col min="6" max="6" width="31.81640625" customWidth="1"/>
    <col min="7" max="7" width="28.81640625" customWidth="1"/>
    <col min="8" max="8" width="28" customWidth="1"/>
  </cols>
  <sheetData>
    <row r="1" spans="1:8" ht="12.75" customHeight="1" thickBot="1" x14ac:dyDescent="0.4"/>
    <row r="2" spans="1:8" ht="51.75" customHeight="1" thickTop="1" thickBot="1" x14ac:dyDescent="0.4">
      <c r="A2" s="273" t="s">
        <v>402</v>
      </c>
      <c r="B2" s="274"/>
      <c r="C2" s="274"/>
      <c r="D2" s="274"/>
      <c r="E2" s="274"/>
      <c r="F2" s="274"/>
      <c r="G2" s="274"/>
      <c r="H2" s="275"/>
    </row>
    <row r="3" spans="1:8" ht="7.5" customHeight="1" thickTop="1" thickBot="1" x14ac:dyDescent="0.4"/>
    <row r="4" spans="1:8" ht="15" hidden="1" thickBot="1" x14ac:dyDescent="0.4"/>
    <row r="5" spans="1:8" ht="35.25" customHeight="1" thickTop="1" x14ac:dyDescent="0.35">
      <c r="A5" s="278" t="s">
        <v>50</v>
      </c>
      <c r="B5" s="279"/>
      <c r="C5" s="279"/>
      <c r="D5" s="279"/>
      <c r="E5" s="279"/>
      <c r="F5" s="279"/>
      <c r="G5" s="279"/>
      <c r="H5" s="280"/>
    </row>
    <row r="6" spans="1:8" ht="269" customHeight="1" x14ac:dyDescent="0.35">
      <c r="A6" s="281" t="s">
        <v>452</v>
      </c>
      <c r="B6" s="282"/>
      <c r="C6" s="282"/>
      <c r="D6" s="282"/>
      <c r="E6" s="282"/>
      <c r="F6" s="282"/>
      <c r="G6" s="282"/>
      <c r="H6" s="283"/>
    </row>
    <row r="7" spans="1:8" ht="42" x14ac:dyDescent="0.35">
      <c r="A7" s="59" t="s">
        <v>49</v>
      </c>
      <c r="B7" s="58" t="s">
        <v>356</v>
      </c>
      <c r="C7" s="58" t="s">
        <v>475</v>
      </c>
      <c r="D7" s="58" t="s">
        <v>476</v>
      </c>
      <c r="E7" s="58" t="s">
        <v>47</v>
      </c>
      <c r="F7" s="58" t="s">
        <v>46</v>
      </c>
      <c r="G7" s="58" t="s">
        <v>45</v>
      </c>
      <c r="H7" s="57" t="s">
        <v>357</v>
      </c>
    </row>
    <row r="8" spans="1:8" ht="107" customHeight="1" x14ac:dyDescent="0.35">
      <c r="A8" s="55" t="s">
        <v>412</v>
      </c>
      <c r="B8" s="53" t="s">
        <v>453</v>
      </c>
      <c r="C8" s="53"/>
      <c r="D8" s="53"/>
      <c r="E8" s="53" t="s">
        <v>39</v>
      </c>
      <c r="F8" s="53" t="s">
        <v>39</v>
      </c>
      <c r="G8" s="53" t="s">
        <v>39</v>
      </c>
      <c r="H8" s="56"/>
    </row>
    <row r="9" spans="1:8" ht="64.5" customHeight="1" x14ac:dyDescent="0.35">
      <c r="A9" s="55" t="s">
        <v>393</v>
      </c>
      <c r="B9" s="53" t="s">
        <v>403</v>
      </c>
      <c r="C9" s="53"/>
      <c r="D9" s="53"/>
      <c r="E9" s="53" t="s">
        <v>39</v>
      </c>
      <c r="F9" s="53" t="s">
        <v>39</v>
      </c>
      <c r="G9" s="53" t="s">
        <v>39</v>
      </c>
      <c r="H9" s="56"/>
    </row>
    <row r="10" spans="1:8" ht="128" customHeight="1" x14ac:dyDescent="0.35">
      <c r="A10" s="176" t="s">
        <v>394</v>
      </c>
      <c r="B10" s="185" t="s">
        <v>395</v>
      </c>
      <c r="C10" s="158"/>
      <c r="D10" s="54"/>
      <c r="E10" s="53" t="s">
        <v>39</v>
      </c>
      <c r="F10" s="53" t="s">
        <v>39</v>
      </c>
      <c r="G10" s="53" t="s">
        <v>39</v>
      </c>
      <c r="H10" s="52"/>
    </row>
    <row r="11" spans="1:8" ht="98.5" customHeight="1" x14ac:dyDescent="0.35">
      <c r="A11" s="176" t="s">
        <v>396</v>
      </c>
      <c r="B11" s="185" t="s">
        <v>404</v>
      </c>
      <c r="C11" s="158"/>
      <c r="D11" s="54"/>
      <c r="E11" s="53" t="s">
        <v>39</v>
      </c>
      <c r="F11" s="53" t="s">
        <v>39</v>
      </c>
      <c r="G11" s="53" t="s">
        <v>39</v>
      </c>
      <c r="H11" s="180"/>
    </row>
    <row r="12" spans="1:8" ht="64.5" customHeight="1" x14ac:dyDescent="0.35">
      <c r="A12" s="55" t="s">
        <v>392</v>
      </c>
      <c r="B12" s="53" t="s">
        <v>405</v>
      </c>
      <c r="C12" s="53"/>
      <c r="D12" s="53"/>
      <c r="E12" s="53" t="s">
        <v>39</v>
      </c>
      <c r="F12" s="53" t="s">
        <v>39</v>
      </c>
      <c r="G12" s="53" t="s">
        <v>39</v>
      </c>
      <c r="H12" s="56"/>
    </row>
    <row r="13" spans="1:8" ht="64.5" customHeight="1" x14ac:dyDescent="0.35">
      <c r="A13" s="176" t="s">
        <v>389</v>
      </c>
      <c r="B13" s="53" t="s">
        <v>390</v>
      </c>
      <c r="C13" s="53"/>
      <c r="D13" s="53"/>
      <c r="E13" s="53" t="s">
        <v>39</v>
      </c>
      <c r="F13" s="53" t="s">
        <v>39</v>
      </c>
      <c r="G13" s="53" t="s">
        <v>39</v>
      </c>
      <c r="H13" s="56"/>
    </row>
    <row r="14" spans="1:8" ht="119.15" customHeight="1" x14ac:dyDescent="0.35">
      <c r="A14" s="44" t="s">
        <v>497</v>
      </c>
      <c r="B14" s="44" t="s">
        <v>358</v>
      </c>
      <c r="C14" s="158"/>
      <c r="D14" s="54"/>
      <c r="E14" s="53" t="s">
        <v>39</v>
      </c>
      <c r="F14" s="53" t="s">
        <v>39</v>
      </c>
      <c r="G14" s="53" t="s">
        <v>39</v>
      </c>
      <c r="H14" s="52"/>
    </row>
    <row r="15" spans="1:8" ht="102" customHeight="1" x14ac:dyDescent="0.35">
      <c r="A15" s="53" t="s">
        <v>43</v>
      </c>
      <c r="B15" s="177" t="s">
        <v>418</v>
      </c>
      <c r="C15" s="53"/>
      <c r="D15" s="54"/>
      <c r="E15" s="53" t="s">
        <v>39</v>
      </c>
      <c r="F15" s="53" t="s">
        <v>39</v>
      </c>
      <c r="G15" s="53" t="s">
        <v>39</v>
      </c>
      <c r="H15" s="52"/>
    </row>
    <row r="16" spans="1:8" ht="223.5" customHeight="1" x14ac:dyDescent="0.35">
      <c r="A16" s="53" t="s">
        <v>437</v>
      </c>
      <c r="B16" s="177" t="s">
        <v>450</v>
      </c>
      <c r="C16" s="53"/>
      <c r="D16" s="54"/>
      <c r="E16" s="53" t="s">
        <v>39</v>
      </c>
      <c r="F16" s="53" t="s">
        <v>39</v>
      </c>
      <c r="G16" s="53" t="s">
        <v>39</v>
      </c>
      <c r="H16" s="182"/>
    </row>
    <row r="17" spans="1:8" ht="102" customHeight="1" x14ac:dyDescent="0.35">
      <c r="A17" s="53" t="s">
        <v>406</v>
      </c>
      <c r="B17" s="53" t="s">
        <v>388</v>
      </c>
      <c r="C17" s="53"/>
      <c r="D17" s="54"/>
      <c r="E17" s="53" t="s">
        <v>39</v>
      </c>
      <c r="F17" s="53" t="s">
        <v>39</v>
      </c>
      <c r="G17" s="53" t="s">
        <v>39</v>
      </c>
      <c r="H17" s="166"/>
    </row>
    <row r="18" spans="1:8" ht="102" customHeight="1" x14ac:dyDescent="0.35">
      <c r="A18" s="175" t="s">
        <v>41</v>
      </c>
      <c r="B18" s="175"/>
      <c r="C18" s="175"/>
      <c r="D18" s="54"/>
      <c r="E18" s="53" t="s">
        <v>39</v>
      </c>
      <c r="F18" s="53" t="s">
        <v>39</v>
      </c>
      <c r="G18" s="53" t="s">
        <v>39</v>
      </c>
      <c r="H18" s="182"/>
    </row>
    <row r="19" spans="1:8" ht="39" customHeight="1" x14ac:dyDescent="0.35">
      <c r="A19" s="294" t="s">
        <v>407</v>
      </c>
      <c r="B19" s="295"/>
      <c r="C19" s="295"/>
      <c r="D19" s="295"/>
      <c r="E19" s="295"/>
      <c r="F19" s="295"/>
      <c r="G19" s="295"/>
      <c r="H19" s="296"/>
    </row>
    <row r="20" spans="1:8" s="186" customFormat="1" ht="56.5" customHeight="1" x14ac:dyDescent="0.35">
      <c r="A20" s="297" t="s">
        <v>408</v>
      </c>
      <c r="B20" s="298"/>
      <c r="C20" s="298"/>
      <c r="D20" s="298"/>
      <c r="E20" s="298"/>
      <c r="F20" s="298"/>
      <c r="G20" s="298"/>
      <c r="H20" s="299"/>
    </row>
    <row r="21" spans="1:8" ht="42" x14ac:dyDescent="0.35">
      <c r="A21" s="59" t="s">
        <v>49</v>
      </c>
      <c r="B21" s="58" t="s">
        <v>356</v>
      </c>
      <c r="C21" s="58" t="s">
        <v>475</v>
      </c>
      <c r="D21" s="58" t="s">
        <v>476</v>
      </c>
      <c r="E21" s="58" t="s">
        <v>47</v>
      </c>
      <c r="F21" s="58" t="s">
        <v>46</v>
      </c>
      <c r="G21" s="58" t="s">
        <v>45</v>
      </c>
      <c r="H21" s="57" t="s">
        <v>357</v>
      </c>
    </row>
    <row r="22" spans="1:8" ht="102" customHeight="1" x14ac:dyDescent="0.35">
      <c r="A22" s="175" t="s">
        <v>409</v>
      </c>
      <c r="B22" s="175" t="s">
        <v>410</v>
      </c>
      <c r="C22" s="175"/>
      <c r="D22" s="54"/>
      <c r="E22" s="53" t="s">
        <v>39</v>
      </c>
      <c r="F22" s="53" t="s">
        <v>39</v>
      </c>
      <c r="G22" s="53" t="s">
        <v>39</v>
      </c>
      <c r="H22" s="182"/>
    </row>
    <row r="23" spans="1:8" ht="102" customHeight="1" x14ac:dyDescent="0.35">
      <c r="A23" s="175" t="s">
        <v>443</v>
      </c>
      <c r="B23" s="175"/>
      <c r="C23" s="175"/>
      <c r="D23" s="54"/>
      <c r="E23" s="53" t="s">
        <v>39</v>
      </c>
      <c r="F23" s="53" t="s">
        <v>39</v>
      </c>
      <c r="G23" s="53" t="s">
        <v>39</v>
      </c>
      <c r="H23" s="184"/>
    </row>
    <row r="24" spans="1:8" ht="102" customHeight="1" x14ac:dyDescent="0.35">
      <c r="A24" s="175" t="s">
        <v>411</v>
      </c>
      <c r="B24" s="175" t="s">
        <v>436</v>
      </c>
      <c r="C24" s="175"/>
      <c r="D24" s="54"/>
      <c r="E24" s="53" t="s">
        <v>39</v>
      </c>
      <c r="F24" s="53" t="s">
        <v>39</v>
      </c>
      <c r="G24" s="53" t="s">
        <v>39</v>
      </c>
      <c r="H24" s="184"/>
    </row>
    <row r="25" spans="1:8" ht="102" customHeight="1" x14ac:dyDescent="0.35">
      <c r="A25" s="175" t="s">
        <v>448</v>
      </c>
      <c r="B25" s="175" t="s">
        <v>449</v>
      </c>
      <c r="C25" s="175"/>
      <c r="D25" s="54"/>
      <c r="E25" s="53" t="s">
        <v>39</v>
      </c>
      <c r="F25" s="53" t="s">
        <v>39</v>
      </c>
      <c r="G25" s="53" t="s">
        <v>39</v>
      </c>
      <c r="H25" s="182"/>
    </row>
    <row r="26" spans="1:8" ht="24.75" customHeight="1" x14ac:dyDescent="0.35">
      <c r="A26" s="51" t="s">
        <v>38</v>
      </c>
      <c r="B26" s="50"/>
      <c r="C26" s="50"/>
      <c r="D26" s="49" t="s">
        <v>30</v>
      </c>
      <c r="E26" s="48">
        <f>COUNTIF($E$8:$E$25,'Code Lists'!C6)</f>
        <v>0</v>
      </c>
      <c r="F26" s="48">
        <f>COUNTIF($E$8:$E$25,'Code Lists'!D6)</f>
        <v>0</v>
      </c>
      <c r="G26" s="291"/>
      <c r="H26" s="305"/>
    </row>
    <row r="27" spans="1:8" ht="24.75" customHeight="1" x14ac:dyDescent="0.35">
      <c r="A27" s="51"/>
      <c r="B27" s="50"/>
      <c r="C27" s="50"/>
      <c r="D27" s="49" t="s">
        <v>29</v>
      </c>
      <c r="E27" s="48">
        <f>COUNTIF($E$8:$E$25,'Code Lists'!C5)</f>
        <v>0</v>
      </c>
      <c r="F27" s="48">
        <f>COUNTIF($E$8:$E$25,'Code Lists'!D5)</f>
        <v>0</v>
      </c>
      <c r="G27" s="292"/>
      <c r="H27" s="306"/>
    </row>
    <row r="28" spans="1:8" ht="24.75" customHeight="1" thickBot="1" x14ac:dyDescent="0.4">
      <c r="A28" s="47"/>
      <c r="B28" s="46"/>
      <c r="C28" s="46"/>
      <c r="D28" s="45" t="s">
        <v>28</v>
      </c>
      <c r="E28" s="48">
        <f>COUNTIF($E$8:$E$25,'Code Lists'!C4)</f>
        <v>0</v>
      </c>
      <c r="F28" s="48">
        <f>COUNTIF($E$8:$E$25,'Code Lists'!D4)</f>
        <v>0</v>
      </c>
      <c r="G28" s="293"/>
      <c r="H28" s="307"/>
    </row>
    <row r="29" spans="1:8" ht="30" customHeight="1" thickTop="1" x14ac:dyDescent="0.35">
      <c r="A29" s="286" t="s">
        <v>37</v>
      </c>
      <c r="B29" s="287"/>
      <c r="C29" s="287"/>
      <c r="D29" s="287"/>
      <c r="E29" s="287"/>
      <c r="F29" s="287"/>
      <c r="G29" s="287"/>
      <c r="H29" s="287"/>
    </row>
    <row r="30" spans="1:8" s="43" customFormat="1" ht="21.75" customHeight="1" x14ac:dyDescent="0.3">
      <c r="A30" s="284" t="s">
        <v>36</v>
      </c>
      <c r="B30" s="285"/>
      <c r="C30" s="285"/>
      <c r="D30" s="285"/>
      <c r="E30" s="285"/>
      <c r="F30" s="285"/>
      <c r="G30" s="285"/>
      <c r="H30" s="285"/>
    </row>
    <row r="31" spans="1:8" s="43" customFormat="1" ht="35.25" customHeight="1" x14ac:dyDescent="0.3">
      <c r="A31" s="284" t="s">
        <v>35</v>
      </c>
      <c r="B31" s="285"/>
      <c r="C31" s="285"/>
      <c r="D31" s="285"/>
      <c r="E31" s="285"/>
      <c r="F31" s="285"/>
      <c r="G31" s="285"/>
      <c r="H31" s="285"/>
    </row>
    <row r="32" spans="1:8" s="43" customFormat="1" ht="20.25" customHeight="1" x14ac:dyDescent="0.3">
      <c r="A32" s="302" t="s">
        <v>34</v>
      </c>
      <c r="B32" s="303"/>
      <c r="C32" s="303"/>
      <c r="D32" s="303"/>
      <c r="E32" s="303"/>
      <c r="F32" s="303"/>
      <c r="G32" s="303"/>
      <c r="H32" s="303"/>
    </row>
    <row r="33" spans="1:8" s="43" customFormat="1" ht="25.5" customHeight="1" x14ac:dyDescent="0.3">
      <c r="A33" s="288" t="s">
        <v>33</v>
      </c>
      <c r="B33" s="289"/>
      <c r="C33" s="289"/>
      <c r="D33" s="289"/>
      <c r="E33" s="289"/>
      <c r="F33" s="289"/>
      <c r="G33" s="289"/>
      <c r="H33" s="289"/>
    </row>
    <row r="34" spans="1:8" s="43" customFormat="1" ht="21.75" customHeight="1" x14ac:dyDescent="0.3">
      <c r="A34" s="284" t="s">
        <v>32</v>
      </c>
      <c r="B34" s="290"/>
      <c r="C34" s="290"/>
      <c r="D34" s="290"/>
      <c r="E34" s="290"/>
      <c r="F34" s="290"/>
      <c r="G34" s="290"/>
      <c r="H34" s="290"/>
    </row>
    <row r="35" spans="1:8" x14ac:dyDescent="0.35">
      <c r="A35" s="276" t="s">
        <v>31</v>
      </c>
      <c r="B35" s="277"/>
      <c r="C35" s="277"/>
      <c r="D35" s="277"/>
      <c r="E35" s="277"/>
      <c r="F35" s="277"/>
      <c r="G35" s="277"/>
      <c r="H35" s="277"/>
    </row>
    <row r="36" spans="1:8" x14ac:dyDescent="0.35">
      <c r="A36" s="304" t="s">
        <v>454</v>
      </c>
      <c r="B36" s="304"/>
      <c r="C36" s="304"/>
      <c r="D36" s="304"/>
      <c r="E36" s="304"/>
      <c r="F36" s="304"/>
      <c r="G36" s="304"/>
      <c r="H36" s="304"/>
    </row>
    <row r="37" spans="1:8" s="163" customFormat="1" x14ac:dyDescent="0.35">
      <c r="A37" s="447" t="s">
        <v>508</v>
      </c>
      <c r="B37" s="178"/>
      <c r="C37" s="178"/>
      <c r="D37" s="178"/>
      <c r="E37" s="178"/>
      <c r="F37" s="178"/>
      <c r="G37" s="178"/>
      <c r="H37" s="178"/>
    </row>
    <row r="38" spans="1:8" ht="35.25" customHeight="1" x14ac:dyDescent="0.35">
      <c r="A38" s="187"/>
      <c r="B38" s="187"/>
      <c r="C38" s="187"/>
      <c r="D38" s="187"/>
      <c r="E38" s="187"/>
      <c r="F38" s="187"/>
      <c r="G38" s="187"/>
      <c r="H38" s="187"/>
    </row>
    <row r="39" spans="1:8" s="179" customFormat="1" x14ac:dyDescent="0.35">
      <c r="A39" s="188"/>
      <c r="B39" s="189"/>
      <c r="C39" s="189"/>
      <c r="D39" s="189"/>
      <c r="E39" s="189"/>
      <c r="F39" s="189"/>
      <c r="G39" s="189"/>
      <c r="H39" s="189"/>
    </row>
    <row r="40" spans="1:8" s="179" customFormat="1" x14ac:dyDescent="0.35">
      <c r="A40" s="188"/>
      <c r="B40" s="189"/>
      <c r="C40" s="189"/>
      <c r="D40" s="189"/>
      <c r="E40" s="189"/>
      <c r="F40" s="189"/>
      <c r="G40" s="189"/>
      <c r="H40" s="189"/>
    </row>
    <row r="41" spans="1:8" s="179" customFormat="1" x14ac:dyDescent="0.35">
      <c r="A41" s="188"/>
      <c r="B41" s="189"/>
      <c r="C41" s="189"/>
      <c r="D41" s="189"/>
      <c r="E41" s="189"/>
      <c r="F41" s="189"/>
      <c r="G41" s="189"/>
      <c r="H41" s="189"/>
    </row>
    <row r="42" spans="1:8" x14ac:dyDescent="0.35">
      <c r="A42" s="181"/>
      <c r="B42" s="181"/>
      <c r="C42" s="181"/>
      <c r="D42" s="181"/>
      <c r="E42" s="181"/>
      <c r="F42" s="181"/>
      <c r="G42" s="181"/>
      <c r="H42" s="181"/>
    </row>
    <row r="43" spans="1:8" x14ac:dyDescent="0.35">
      <c r="A43" s="190"/>
      <c r="B43" s="190"/>
      <c r="C43" s="190"/>
      <c r="D43" s="190"/>
      <c r="E43" s="191"/>
      <c r="F43" s="191"/>
      <c r="G43" s="191"/>
      <c r="H43" s="192"/>
    </row>
    <row r="44" spans="1:8" x14ac:dyDescent="0.35">
      <c r="A44" s="190"/>
      <c r="B44" s="190"/>
      <c r="C44" s="190"/>
      <c r="D44" s="190"/>
      <c r="E44" s="191"/>
      <c r="F44" s="191"/>
      <c r="G44" s="191"/>
      <c r="H44" s="192"/>
    </row>
    <row r="45" spans="1:8" x14ac:dyDescent="0.35">
      <c r="A45" s="190"/>
      <c r="B45" s="190"/>
      <c r="C45" s="190"/>
      <c r="D45" s="190"/>
      <c r="E45" s="191"/>
      <c r="F45" s="191"/>
      <c r="G45" s="191"/>
      <c r="H45" s="192"/>
    </row>
    <row r="46" spans="1:8" x14ac:dyDescent="0.35">
      <c r="A46" s="191"/>
      <c r="B46" s="193"/>
      <c r="C46" s="193"/>
      <c r="D46" s="192"/>
      <c r="E46" s="191"/>
      <c r="F46" s="191"/>
      <c r="G46" s="191"/>
      <c r="H46" s="192"/>
    </row>
    <row r="47" spans="1:8" x14ac:dyDescent="0.35">
      <c r="A47" s="191"/>
      <c r="B47" s="191"/>
      <c r="C47" s="191"/>
      <c r="D47" s="192"/>
      <c r="E47" s="191"/>
      <c r="F47" s="191"/>
      <c r="G47" s="191"/>
      <c r="H47" s="192"/>
    </row>
    <row r="48" spans="1:8" ht="15.5" x14ac:dyDescent="0.35">
      <c r="A48" s="194"/>
      <c r="B48" s="194"/>
      <c r="C48" s="194"/>
      <c r="D48" s="195"/>
      <c r="E48" s="196"/>
      <c r="F48" s="196"/>
      <c r="G48" s="197"/>
      <c r="H48" s="198"/>
    </row>
    <row r="49" spans="1:8" ht="15.5" x14ac:dyDescent="0.35">
      <c r="A49" s="194"/>
      <c r="B49" s="194"/>
      <c r="C49" s="194"/>
      <c r="D49" s="195"/>
      <c r="E49" s="196"/>
      <c r="F49" s="196"/>
      <c r="G49" s="197"/>
      <c r="H49" s="198"/>
    </row>
    <row r="50" spans="1:8" ht="15.5" x14ac:dyDescent="0.35">
      <c r="A50" s="194"/>
      <c r="B50" s="194"/>
      <c r="C50" s="194"/>
      <c r="D50" s="195"/>
      <c r="E50" s="196"/>
      <c r="F50" s="196"/>
      <c r="G50" s="197"/>
      <c r="H50" s="198"/>
    </row>
    <row r="51" spans="1:8" x14ac:dyDescent="0.35">
      <c r="A51" s="287"/>
      <c r="B51" s="287"/>
      <c r="C51" s="287"/>
      <c r="D51" s="287"/>
      <c r="E51" s="287"/>
      <c r="F51" s="287"/>
      <c r="G51" s="287"/>
      <c r="H51" s="287"/>
    </row>
    <row r="52" spans="1:8" s="43" customFormat="1" x14ac:dyDescent="0.3">
      <c r="A52" s="300"/>
      <c r="B52" s="301"/>
      <c r="C52" s="301"/>
      <c r="D52" s="301"/>
      <c r="E52" s="301"/>
      <c r="F52" s="301"/>
      <c r="G52" s="301"/>
      <c r="H52" s="301"/>
    </row>
    <row r="56" spans="1:8" x14ac:dyDescent="0.35">
      <c r="A56" s="6"/>
      <c r="B56" s="6"/>
      <c r="C56" s="6"/>
    </row>
    <row r="60" spans="1:8" x14ac:dyDescent="0.35">
      <c r="A60" s="6"/>
      <c r="B60" s="6"/>
      <c r="C60" s="6"/>
      <c r="D60" s="6"/>
    </row>
    <row r="61" spans="1:8" x14ac:dyDescent="0.35">
      <c r="B61" s="6"/>
      <c r="C61" s="6"/>
      <c r="D61" s="6"/>
    </row>
    <row r="62" spans="1:8" x14ac:dyDescent="0.35">
      <c r="D62" s="6"/>
    </row>
    <row r="63" spans="1:8" x14ac:dyDescent="0.35">
      <c r="D63" t="s">
        <v>27</v>
      </c>
    </row>
  </sheetData>
  <dataConsolidate/>
  <mergeCells count="17">
    <mergeCell ref="A52:H52"/>
    <mergeCell ref="A32:H32"/>
    <mergeCell ref="A36:H36"/>
    <mergeCell ref="A51:H51"/>
    <mergeCell ref="H26:H28"/>
    <mergeCell ref="A2:H2"/>
    <mergeCell ref="A35:H35"/>
    <mergeCell ref="A5:H5"/>
    <mergeCell ref="A6:H6"/>
    <mergeCell ref="A30:H30"/>
    <mergeCell ref="A29:H29"/>
    <mergeCell ref="A31:H31"/>
    <mergeCell ref="A33:H33"/>
    <mergeCell ref="A34:H34"/>
    <mergeCell ref="G26:G28"/>
    <mergeCell ref="A19:H19"/>
    <mergeCell ref="A20:H20"/>
  </mergeCells>
  <hyperlinks>
    <hyperlink ref="A31:H31" r:id="rId1" display="Special educational needs and disability code of practice: 0 to 25 years. Statutory guidance for organisations who work with and support children and young people with special educational needs and disabilities (2014) " xr:uid="{5135F2E0-8002-47CD-AB11-3CE295D44A60}"/>
    <hyperlink ref="A32" r:id="rId2" xr:uid="{628C2068-4EB1-4378-8123-32C7253751A4}"/>
    <hyperlink ref="A32:H32" r:id="rId3" display="Disability Matters is a free training resource for anyone working with those with a disability or special educational need (of all ages)" xr:uid="{13B4BAFC-07D7-4259-B5DC-C3F290B11D1A}"/>
    <hyperlink ref="A33:H33" r:id="rId4" display="In addition to the above resources, there is a health guide to the SEND Code of Practice" xr:uid="{9AA964E5-14CF-4960-9550-68F7989D4563}"/>
    <hyperlink ref="A30:H30" r:id="rId5" display="The Children and Families Act 2014" xr:uid="{7A865E09-EBF5-4ADE-8101-2E0BFE4B279C}"/>
    <hyperlink ref="A34:H34" r:id="rId6" display="Integrated Care Systems and SEND" xr:uid="{A10E5E67-BA4B-4114-805B-0ACE33DEBE8F}"/>
    <hyperlink ref="A35:H35" r:id="rId7" display="NHS England ICS Design Guidance " xr:uid="{6EF92581-74E8-4636-8D02-AE63A2B82FAA}"/>
    <hyperlink ref="A36:H36" r:id="rId8" display="Liberty Protection Safeguards System Readiness Tool " xr:uid="{6CB54F9B-CDD5-47D9-B794-BF652FCCAFA3}"/>
    <hyperlink ref="A37" r:id="rId9" xr:uid="{E867E137-494A-4D14-A5B9-3A01EEE98F74}"/>
  </hyperlinks>
  <pageMargins left="3.937007874015748E-2" right="3.937007874015748E-2" top="0.15748031496062992" bottom="0.15748031496062992" header="0" footer="0"/>
  <pageSetup paperSize="9" scale="59" fitToHeight="0" orientation="landscape" r:id="rId10"/>
  <extLst>
    <ext xmlns:x14="http://schemas.microsoft.com/office/spreadsheetml/2009/9/main" uri="{78C0D931-6437-407d-A8EE-F0AAD7539E65}">
      <x14:conditionalFormattings>
        <x14:conditionalFormatting xmlns:xm="http://schemas.microsoft.com/office/excel/2006/main">
          <x14:cfRule type="containsText" priority="8" operator="containsText" id="{C69A3850-C350-4586-9A18-8EB6B00D1BB9}">
            <xm:f>NOT(ISERROR(SEARCH('Code Lists'!$C$5,E8)))</xm:f>
            <xm:f>'Code Lists'!$C$5</xm:f>
            <x14:dxf>
              <font>
                <b/>
                <i val="0"/>
                <color theme="0"/>
              </font>
              <fill>
                <patternFill>
                  <bgColor theme="5"/>
                </patternFill>
              </fill>
            </x14:dxf>
          </x14:cfRule>
          <x14:cfRule type="containsText" priority="9" operator="containsText" id="{E20E65A6-1C2D-4822-9782-08A811B6DF5A}">
            <xm:f>NOT(ISERROR(SEARCH('Code Lists'!$C$4,E8)))</xm:f>
            <xm:f>'Code Lists'!$C$4</xm:f>
            <x14:dxf>
              <font>
                <b/>
                <i val="0"/>
                <color theme="0"/>
              </font>
              <fill>
                <patternFill>
                  <bgColor rgb="FFC00000"/>
                </patternFill>
              </fill>
            </x14:dxf>
          </x14:cfRule>
          <xm:sqref>E8:F16 E22:F25</xm:sqref>
        </x14:conditionalFormatting>
        <x14:conditionalFormatting xmlns:xm="http://schemas.microsoft.com/office/excel/2006/main">
          <x14:cfRule type="containsText" priority="7" operator="containsText" id="{9CF0CF1C-BF7E-498C-A825-22C4D54DAE2A}">
            <xm:f>NOT(ISERROR(SEARCH('Code Lists'!$C$6,E8)))</xm:f>
            <xm:f>'Code Lists'!$C$6</xm:f>
            <x14:dxf>
              <font>
                <b/>
                <i val="0"/>
                <color theme="0"/>
              </font>
              <fill>
                <patternFill>
                  <bgColor theme="9"/>
                </patternFill>
              </fill>
            </x14:dxf>
          </x14:cfRule>
          <xm:sqref>E43:F50 G48 E8:F16 E22:F28</xm:sqref>
        </x14:conditionalFormatting>
        <x14:conditionalFormatting xmlns:xm="http://schemas.microsoft.com/office/excel/2006/main">
          <x14:cfRule type="containsText" priority="2" operator="containsText" id="{136196A2-EF48-48EE-B2A4-1A4A16E92714}">
            <xm:f>NOT(ISERROR(SEARCH('Code Lists'!$C$5,E17)))</xm:f>
            <xm:f>'Code Lists'!$C$5</xm:f>
            <x14:dxf>
              <font>
                <b/>
                <i val="0"/>
                <color theme="0"/>
              </font>
              <fill>
                <patternFill>
                  <bgColor theme="5"/>
                </patternFill>
              </fill>
            </x14:dxf>
          </x14:cfRule>
          <x14:cfRule type="containsText" priority="3" operator="containsText" id="{9DA887CC-0E11-430E-8D75-4B11C69BF385}">
            <xm:f>NOT(ISERROR(SEARCH('Code Lists'!$C$4,E17)))</xm:f>
            <xm:f>'Code Lists'!$C$4</xm:f>
            <x14:dxf>
              <font>
                <b/>
                <i val="0"/>
                <color theme="0"/>
              </font>
              <fill>
                <patternFill>
                  <bgColor rgb="FFC00000"/>
                </patternFill>
              </fill>
            </x14:dxf>
          </x14:cfRule>
          <xm:sqref>E17:F18</xm:sqref>
        </x14:conditionalFormatting>
        <x14:conditionalFormatting xmlns:xm="http://schemas.microsoft.com/office/excel/2006/main">
          <x14:cfRule type="containsText" priority="1" operator="containsText" id="{3198FE20-EC63-456E-A78C-443F9DAD3766}">
            <xm:f>NOT(ISERROR(SEARCH('Code Lists'!$C$6,E17)))</xm:f>
            <xm:f>'Code Lists'!$C$6</xm:f>
            <x14:dxf>
              <font>
                <b/>
                <i val="0"/>
                <color theme="0"/>
              </font>
              <fill>
                <patternFill>
                  <bgColor theme="9"/>
                </patternFill>
              </fill>
            </x14:dxf>
          </x14:cfRule>
          <xm:sqref>E17:F18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4094D34-F8DA-4DD0-94AA-F90DA4CCAE8E}">
          <x14:formula1>
            <xm:f>'Code Lists'!$C$3:$C$6</xm:f>
          </x14:formula1>
          <xm:sqref>E8:F18 E22:F25</xm:sqref>
        </x14:dataValidation>
        <x14:dataValidation type="list" allowBlank="1" showInputMessage="1" showErrorMessage="1" xr:uid="{4E0AC10E-0A9B-4082-805E-6131236902CD}">
          <x14:formula1>
            <xm:f>'Code Lists'!$C$8:$C$12</xm:f>
          </x14:formula1>
          <xm:sqref>G8:G18 G22:G25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1349-984D-4F41-8BFE-9A0D8819C781}">
  <sheetPr>
    <pageSetUpPr fitToPage="1"/>
  </sheetPr>
  <dimension ref="A1:K87"/>
  <sheetViews>
    <sheetView topLeftCell="A70" zoomScale="90" zoomScaleNormal="90" zoomScaleSheetLayoutView="90" zoomScalePageLayoutView="60" workbookViewId="0">
      <selection activeCell="E79" sqref="E79"/>
    </sheetView>
  </sheetViews>
  <sheetFormatPr defaultRowHeight="14.5" x14ac:dyDescent="0.35"/>
  <cols>
    <col min="1" max="1" width="48.54296875" customWidth="1"/>
    <col min="2" max="3" width="33.453125" customWidth="1"/>
    <col min="4" max="4" width="30" customWidth="1"/>
    <col min="5" max="5" width="30.7265625" customWidth="1"/>
    <col min="6" max="6" width="34.54296875" customWidth="1"/>
    <col min="7" max="7" width="24" customWidth="1"/>
    <col min="8" max="8" width="37.1796875" customWidth="1"/>
  </cols>
  <sheetData>
    <row r="1" spans="1:8" ht="12.75" customHeight="1" thickBot="1" x14ac:dyDescent="0.4"/>
    <row r="2" spans="1:8" ht="51.75" customHeight="1" thickTop="1" thickBot="1" x14ac:dyDescent="0.4">
      <c r="A2" s="314" t="s">
        <v>387</v>
      </c>
      <c r="B2" s="314"/>
      <c r="C2" s="314"/>
      <c r="D2" s="314"/>
      <c r="E2" s="314"/>
      <c r="F2" s="314"/>
      <c r="G2" s="314"/>
      <c r="H2" s="314"/>
    </row>
    <row r="3" spans="1:8" ht="7.5" customHeight="1" thickTop="1" thickBot="1" x14ac:dyDescent="0.4">
      <c r="A3" s="102"/>
      <c r="H3" s="101"/>
    </row>
    <row r="4" spans="1:8" ht="15" hidden="1" thickBot="1" x14ac:dyDescent="0.4">
      <c r="A4" s="102"/>
      <c r="H4" s="101"/>
    </row>
    <row r="5" spans="1:8" ht="63.65" customHeight="1" thickTop="1" thickBot="1" x14ac:dyDescent="0.55000000000000004">
      <c r="A5" s="315" t="s">
        <v>89</v>
      </c>
      <c r="B5" s="316"/>
      <c r="C5" s="316"/>
      <c r="D5" s="317"/>
      <c r="E5" s="317"/>
      <c r="F5" s="317"/>
      <c r="G5" s="317"/>
      <c r="H5" s="318"/>
    </row>
    <row r="6" spans="1:8" ht="79" customHeight="1" thickTop="1" x14ac:dyDescent="0.35">
      <c r="A6" s="319" t="s">
        <v>498</v>
      </c>
      <c r="B6" s="320"/>
      <c r="C6" s="320"/>
      <c r="D6" s="321"/>
      <c r="E6" s="321"/>
      <c r="F6" s="321"/>
      <c r="G6" s="321"/>
      <c r="H6" s="322"/>
    </row>
    <row r="7" spans="1:8" ht="42" x14ac:dyDescent="0.35">
      <c r="A7" s="59" t="s">
        <v>49</v>
      </c>
      <c r="B7" s="87" t="s">
        <v>64</v>
      </c>
      <c r="C7" s="58" t="s">
        <v>475</v>
      </c>
      <c r="D7" s="58" t="s">
        <v>476</v>
      </c>
      <c r="E7" s="58" t="s">
        <v>47</v>
      </c>
      <c r="F7" s="58" t="s">
        <v>46</v>
      </c>
      <c r="G7" s="58" t="s">
        <v>45</v>
      </c>
      <c r="H7" s="57" t="s">
        <v>44</v>
      </c>
    </row>
    <row r="8" spans="1:8" ht="104.5" customHeight="1" x14ac:dyDescent="0.35">
      <c r="A8" s="55" t="s">
        <v>413</v>
      </c>
      <c r="B8" s="53" t="s">
        <v>419</v>
      </c>
      <c r="C8" s="91"/>
      <c r="D8" s="91"/>
      <c r="E8" s="53" t="s">
        <v>39</v>
      </c>
      <c r="F8" s="53" t="s">
        <v>39</v>
      </c>
      <c r="G8" s="53" t="s">
        <v>39</v>
      </c>
      <c r="H8" s="52"/>
    </row>
    <row r="9" spans="1:8" ht="104.5" customHeight="1" x14ac:dyDescent="0.35">
      <c r="A9" s="84" t="s">
        <v>86</v>
      </c>
      <c r="B9" s="83" t="s">
        <v>414</v>
      </c>
      <c r="C9" s="91"/>
      <c r="D9" s="91"/>
      <c r="E9" s="53" t="s">
        <v>39</v>
      </c>
      <c r="F9" s="53" t="s">
        <v>39</v>
      </c>
      <c r="G9" s="53"/>
      <c r="H9" s="210"/>
    </row>
    <row r="10" spans="1:8" ht="124.5" customHeight="1" x14ac:dyDescent="0.35">
      <c r="A10" s="84" t="s">
        <v>415</v>
      </c>
      <c r="B10" s="83" t="s">
        <v>399</v>
      </c>
      <c r="C10" s="91"/>
      <c r="D10" s="91"/>
      <c r="E10" s="53" t="s">
        <v>39</v>
      </c>
      <c r="F10" s="53" t="s">
        <v>39</v>
      </c>
      <c r="G10" s="53"/>
      <c r="H10" s="210"/>
    </row>
    <row r="11" spans="1:8" ht="137.5" x14ac:dyDescent="0.35">
      <c r="A11" s="84" t="s">
        <v>85</v>
      </c>
      <c r="B11" s="83" t="s">
        <v>416</v>
      </c>
      <c r="C11" s="91"/>
      <c r="D11" s="91"/>
      <c r="E11" s="53" t="s">
        <v>39</v>
      </c>
      <c r="F11" s="53" t="s">
        <v>39</v>
      </c>
      <c r="G11" s="53"/>
      <c r="H11" s="210"/>
    </row>
    <row r="12" spans="1:8" ht="131" customHeight="1" x14ac:dyDescent="0.35">
      <c r="A12" s="84" t="s">
        <v>417</v>
      </c>
      <c r="B12" s="83" t="s">
        <v>477</v>
      </c>
      <c r="C12" s="100"/>
      <c r="D12" s="99"/>
      <c r="E12" s="53" t="s">
        <v>39</v>
      </c>
      <c r="F12" s="53" t="s">
        <v>39</v>
      </c>
      <c r="G12" s="53" t="s">
        <v>39</v>
      </c>
      <c r="H12" s="98"/>
    </row>
    <row r="13" spans="1:8" ht="131.5" customHeight="1" x14ac:dyDescent="0.35">
      <c r="A13" s="84" t="s">
        <v>88</v>
      </c>
      <c r="B13" s="83" t="s">
        <v>87</v>
      </c>
      <c r="C13" s="83"/>
      <c r="D13" s="54"/>
      <c r="E13" s="53" t="s">
        <v>39</v>
      </c>
      <c r="F13" s="53" t="s">
        <v>39</v>
      </c>
      <c r="G13" s="53" t="s">
        <v>39</v>
      </c>
      <c r="H13" s="52"/>
    </row>
    <row r="14" spans="1:8" ht="21.75" customHeight="1" x14ac:dyDescent="0.35">
      <c r="A14" s="323" t="s">
        <v>38</v>
      </c>
      <c r="B14" s="81"/>
      <c r="C14" s="81"/>
      <c r="D14" s="49" t="s">
        <v>30</v>
      </c>
      <c r="E14" s="48">
        <f>COUNTIF($E$8:$E$13,'Code Lists'!C6)</f>
        <v>0</v>
      </c>
      <c r="F14" s="48">
        <f>COUNTIF($F$8:$F$13,'Code Lists'!C6)</f>
        <v>0</v>
      </c>
      <c r="G14" s="291"/>
      <c r="H14" s="305"/>
    </row>
    <row r="15" spans="1:8" ht="21.75" customHeight="1" x14ac:dyDescent="0.35">
      <c r="A15" s="324"/>
      <c r="B15" s="80"/>
      <c r="C15" s="146"/>
      <c r="D15" s="49" t="s">
        <v>29</v>
      </c>
      <c r="E15" s="48">
        <f>COUNTIF($E$8:$E$13,'Code Lists'!C5)</f>
        <v>0</v>
      </c>
      <c r="F15" s="48">
        <f>COUNTIF($F$8:$F$13,'Code Lists'!C5)</f>
        <v>0</v>
      </c>
      <c r="G15" s="292"/>
      <c r="H15" s="306"/>
    </row>
    <row r="16" spans="1:8" ht="21.75" customHeight="1" x14ac:dyDescent="0.35">
      <c r="A16" s="325"/>
      <c r="B16" s="79"/>
      <c r="C16" s="79"/>
      <c r="D16" s="49" t="s">
        <v>28</v>
      </c>
      <c r="E16" s="48">
        <f>COUNTIF($E$8:$E$13,'Code Lists'!C4)</f>
        <v>0</v>
      </c>
      <c r="F16" s="48">
        <f>COUNTIF($F$8:$F$13,'Code Lists'!C4)</f>
        <v>0</v>
      </c>
      <c r="G16" s="326"/>
      <c r="H16" s="327"/>
    </row>
    <row r="17" spans="1:8" ht="30" customHeight="1" thickBot="1" x14ac:dyDescent="0.4">
      <c r="A17" s="311" t="s">
        <v>37</v>
      </c>
      <c r="B17" s="312"/>
      <c r="C17" s="312"/>
      <c r="D17" s="312"/>
      <c r="E17" s="312"/>
      <c r="F17" s="312"/>
      <c r="G17" s="312"/>
      <c r="H17" s="313"/>
    </row>
    <row r="18" spans="1:8" ht="30" customHeight="1" x14ac:dyDescent="0.35">
      <c r="A18" s="328" t="s">
        <v>420</v>
      </c>
      <c r="B18" s="329"/>
      <c r="C18" s="329"/>
      <c r="D18" s="329"/>
      <c r="E18" s="329"/>
      <c r="F18" s="329"/>
      <c r="G18" s="329"/>
      <c r="H18" s="330"/>
    </row>
    <row r="19" spans="1:8" s="36" customFormat="1" ht="42.75" customHeight="1" thickBot="1" x14ac:dyDescent="0.3">
      <c r="A19" s="308" t="s">
        <v>84</v>
      </c>
      <c r="B19" s="309"/>
      <c r="C19" s="309"/>
      <c r="D19" s="309"/>
      <c r="E19" s="309"/>
      <c r="F19" s="309"/>
      <c r="G19" s="309"/>
      <c r="H19" s="310"/>
    </row>
    <row r="20" spans="1:8" ht="39" customHeight="1" x14ac:dyDescent="0.35">
      <c r="A20" s="340" t="s">
        <v>455</v>
      </c>
      <c r="B20" s="341"/>
      <c r="C20" s="341"/>
      <c r="D20" s="341"/>
      <c r="E20" s="341"/>
      <c r="F20" s="341"/>
      <c r="G20" s="341"/>
      <c r="H20" s="342"/>
    </row>
    <row r="21" spans="1:8" ht="245.5" customHeight="1" x14ac:dyDescent="0.35">
      <c r="A21" s="343" t="s">
        <v>499</v>
      </c>
      <c r="B21" s="344"/>
      <c r="C21" s="344"/>
      <c r="D21" s="344"/>
      <c r="E21" s="344"/>
      <c r="F21" s="344"/>
      <c r="G21" s="344"/>
      <c r="H21" s="345"/>
    </row>
    <row r="22" spans="1:8" ht="42" x14ac:dyDescent="0.35">
      <c r="A22" s="59" t="s">
        <v>49</v>
      </c>
      <c r="B22" s="87" t="s">
        <v>64</v>
      </c>
      <c r="C22" s="58" t="s">
        <v>475</v>
      </c>
      <c r="D22" s="58" t="s">
        <v>476</v>
      </c>
      <c r="E22" s="58" t="s">
        <v>47</v>
      </c>
      <c r="F22" s="58" t="s">
        <v>46</v>
      </c>
      <c r="G22" s="58" t="s">
        <v>45</v>
      </c>
      <c r="H22" s="57" t="s">
        <v>44</v>
      </c>
    </row>
    <row r="23" spans="1:8" ht="395.5" customHeight="1" x14ac:dyDescent="0.35">
      <c r="A23" s="55" t="s">
        <v>478</v>
      </c>
      <c r="B23" s="91" t="s">
        <v>491</v>
      </c>
      <c r="C23" s="83"/>
      <c r="D23" s="54"/>
      <c r="E23" s="53" t="s">
        <v>39</v>
      </c>
      <c r="F23" s="53" t="s">
        <v>39</v>
      </c>
      <c r="G23" s="53" t="s">
        <v>39</v>
      </c>
      <c r="H23" s="52"/>
    </row>
    <row r="24" spans="1:8" ht="69" customHeight="1" x14ac:dyDescent="0.35">
      <c r="A24" s="55" t="s">
        <v>73</v>
      </c>
      <c r="B24" s="91" t="s">
        <v>467</v>
      </c>
      <c r="C24" s="83"/>
      <c r="D24" s="54"/>
      <c r="E24" s="53" t="s">
        <v>39</v>
      </c>
      <c r="F24" s="53" t="s">
        <v>39</v>
      </c>
      <c r="G24" s="53" t="s">
        <v>39</v>
      </c>
      <c r="H24" s="52"/>
    </row>
    <row r="25" spans="1:8" ht="67.5" customHeight="1" x14ac:dyDescent="0.35">
      <c r="A25" s="55" t="s">
        <v>360</v>
      </c>
      <c r="B25" s="91" t="s">
        <v>72</v>
      </c>
      <c r="C25" s="83"/>
      <c r="D25" s="54"/>
      <c r="E25" s="53" t="s">
        <v>39</v>
      </c>
      <c r="F25" s="53" t="s">
        <v>39</v>
      </c>
      <c r="G25" s="53" t="s">
        <v>39</v>
      </c>
      <c r="H25" s="52"/>
    </row>
    <row r="26" spans="1:8" ht="162.5" customHeight="1" x14ac:dyDescent="0.35">
      <c r="A26" s="55" t="s">
        <v>445</v>
      </c>
      <c r="B26" s="91" t="s">
        <v>438</v>
      </c>
      <c r="C26" s="83"/>
      <c r="D26" s="54"/>
      <c r="E26" s="53" t="s">
        <v>39</v>
      </c>
      <c r="F26" s="53" t="s">
        <v>39</v>
      </c>
      <c r="G26" s="53" t="s">
        <v>39</v>
      </c>
      <c r="H26" s="52"/>
    </row>
    <row r="27" spans="1:8" ht="71.150000000000006" customHeight="1" x14ac:dyDescent="0.35">
      <c r="A27" s="84" t="s">
        <v>71</v>
      </c>
      <c r="B27" s="83" t="s">
        <v>361</v>
      </c>
      <c r="C27" s="83"/>
      <c r="D27" s="54"/>
      <c r="E27" s="53" t="s">
        <v>39</v>
      </c>
      <c r="F27" s="53" t="s">
        <v>39</v>
      </c>
      <c r="G27" s="53" t="s">
        <v>39</v>
      </c>
      <c r="H27" s="52"/>
    </row>
    <row r="28" spans="1:8" ht="71.150000000000006" customHeight="1" x14ac:dyDescent="0.35">
      <c r="A28" s="245" t="s">
        <v>489</v>
      </c>
      <c r="B28" s="246" t="s">
        <v>490</v>
      </c>
      <c r="C28" s="246"/>
      <c r="D28" s="54"/>
      <c r="E28" s="53" t="s">
        <v>39</v>
      </c>
      <c r="F28" s="53" t="s">
        <v>39</v>
      </c>
      <c r="G28" s="53" t="s">
        <v>39</v>
      </c>
      <c r="H28" s="211"/>
    </row>
    <row r="29" spans="1:8" ht="24.75" customHeight="1" x14ac:dyDescent="0.35">
      <c r="A29" s="323" t="s">
        <v>38</v>
      </c>
      <c r="B29" s="81"/>
      <c r="C29" s="81"/>
      <c r="D29" s="49" t="s">
        <v>30</v>
      </c>
      <c r="E29" s="48">
        <f>COUNTIF(E23:E28,'Code Lists'!C6)</f>
        <v>0</v>
      </c>
      <c r="F29" s="48">
        <f>COUNTIF(F23:F28,'Code Lists'!C6)</f>
        <v>0</v>
      </c>
      <c r="G29" s="78"/>
      <c r="H29" s="77"/>
    </row>
    <row r="30" spans="1:8" ht="24.75" customHeight="1" x14ac:dyDescent="0.35">
      <c r="A30" s="324"/>
      <c r="B30" s="80"/>
      <c r="C30" s="146"/>
      <c r="D30" s="49" t="s">
        <v>29</v>
      </c>
      <c r="E30" s="48">
        <f>COUNTIF(E23:E28,'Code Lists'!C5)</f>
        <v>0</v>
      </c>
      <c r="F30" s="48">
        <f>COUNTIF(F23:F28,'Code Lists'!C5)</f>
        <v>0</v>
      </c>
      <c r="G30" s="78"/>
      <c r="H30" s="77"/>
    </row>
    <row r="31" spans="1:8" ht="24.75" customHeight="1" x14ac:dyDescent="0.35">
      <c r="A31" s="325"/>
      <c r="B31" s="79"/>
      <c r="C31" s="79"/>
      <c r="D31" s="49" t="s">
        <v>28</v>
      </c>
      <c r="E31" s="48">
        <f>COUNTIF(E23:E28,'Code Lists'!C4)</f>
        <v>0</v>
      </c>
      <c r="F31" s="48">
        <f>COUNTIF(F23:F28,'Code Lists'!C4)</f>
        <v>0</v>
      </c>
      <c r="G31" s="78"/>
      <c r="H31" s="77"/>
    </row>
    <row r="32" spans="1:8" ht="30" customHeight="1" x14ac:dyDescent="0.35">
      <c r="A32" s="331" t="s">
        <v>37</v>
      </c>
      <c r="B32" s="332"/>
      <c r="C32" s="332"/>
      <c r="D32" s="332"/>
      <c r="E32" s="332"/>
      <c r="F32" s="332"/>
      <c r="G32" s="332"/>
      <c r="H32" s="333"/>
    </row>
    <row r="33" spans="1:11" ht="30" customHeight="1" x14ac:dyDescent="0.35">
      <c r="A33" s="96" t="s">
        <v>77</v>
      </c>
      <c r="B33" s="95"/>
      <c r="C33" s="148"/>
      <c r="D33" s="95"/>
      <c r="E33" s="95"/>
      <c r="F33" s="95"/>
      <c r="G33" s="95"/>
      <c r="H33" s="94"/>
    </row>
    <row r="34" spans="1:11" ht="30" customHeight="1" x14ac:dyDescent="0.35">
      <c r="A34" s="97" t="s">
        <v>76</v>
      </c>
      <c r="B34" s="95"/>
      <c r="C34" s="148"/>
      <c r="D34" s="95"/>
      <c r="E34" s="95"/>
      <c r="F34" s="95"/>
      <c r="G34" s="95"/>
      <c r="H34" s="94"/>
    </row>
    <row r="35" spans="1:11" ht="30" customHeight="1" x14ac:dyDescent="0.35">
      <c r="A35" s="96" t="s">
        <v>75</v>
      </c>
      <c r="B35" s="95"/>
      <c r="C35" s="148"/>
      <c r="D35" s="95"/>
      <c r="E35" s="95"/>
      <c r="F35" s="95"/>
      <c r="G35" s="95"/>
      <c r="H35" s="94"/>
    </row>
    <row r="36" spans="1:11" ht="30" customHeight="1" x14ac:dyDescent="0.35">
      <c r="A36" s="96" t="s">
        <v>74</v>
      </c>
      <c r="B36" s="95"/>
      <c r="C36" s="148"/>
      <c r="D36" s="95"/>
      <c r="E36" s="95"/>
      <c r="F36" s="95"/>
      <c r="G36" s="95"/>
      <c r="H36" s="94"/>
    </row>
    <row r="37" spans="1:11" ht="28.5" customHeight="1" x14ac:dyDescent="0.35">
      <c r="A37" s="334" t="s">
        <v>456</v>
      </c>
      <c r="B37" s="335"/>
      <c r="C37" s="335"/>
      <c r="D37" s="335"/>
      <c r="E37" s="335"/>
      <c r="F37" s="335"/>
      <c r="G37" s="335"/>
      <c r="H37" s="336"/>
    </row>
    <row r="38" spans="1:11" ht="95.5" customHeight="1" thickBot="1" x14ac:dyDescent="0.4">
      <c r="A38" s="337" t="s">
        <v>457</v>
      </c>
      <c r="B38" s="338"/>
      <c r="C38" s="338"/>
      <c r="D38" s="338"/>
      <c r="E38" s="338"/>
      <c r="F38" s="338"/>
      <c r="G38" s="338"/>
      <c r="H38" s="339"/>
    </row>
    <row r="39" spans="1:11" ht="43" thickTop="1" thickBot="1" x14ac:dyDescent="0.4">
      <c r="A39" s="93" t="s">
        <v>49</v>
      </c>
      <c r="B39" s="92" t="s">
        <v>64</v>
      </c>
      <c r="C39" s="58" t="s">
        <v>475</v>
      </c>
      <c r="D39" s="58" t="s">
        <v>476</v>
      </c>
      <c r="E39" s="219" t="s">
        <v>47</v>
      </c>
      <c r="F39" s="219" t="s">
        <v>46</v>
      </c>
      <c r="G39" s="219" t="s">
        <v>45</v>
      </c>
      <c r="H39" s="220" t="s">
        <v>44</v>
      </c>
      <c r="K39" s="86"/>
    </row>
    <row r="40" spans="1:11" ht="88" customHeight="1" x14ac:dyDescent="0.35">
      <c r="A40" s="346" t="s">
        <v>471</v>
      </c>
      <c r="B40" s="353" t="s">
        <v>468</v>
      </c>
      <c r="C40" s="350"/>
      <c r="D40" s="351"/>
      <c r="E40" s="355" t="s">
        <v>39</v>
      </c>
      <c r="F40" s="355" t="s">
        <v>39</v>
      </c>
      <c r="G40" s="355" t="s">
        <v>39</v>
      </c>
      <c r="H40" s="209"/>
      <c r="K40" s="82"/>
    </row>
    <row r="41" spans="1:11" ht="30.5" customHeight="1" x14ac:dyDescent="0.35">
      <c r="A41" s="352"/>
      <c r="B41" s="354"/>
      <c r="C41" s="350"/>
      <c r="D41" s="351"/>
      <c r="E41" s="356"/>
      <c r="F41" s="356"/>
      <c r="G41" s="356"/>
      <c r="H41" s="209"/>
      <c r="K41" s="82"/>
    </row>
    <row r="42" spans="1:11" ht="125.5" thickBot="1" x14ac:dyDescent="0.4">
      <c r="A42" s="212" t="s">
        <v>79</v>
      </c>
      <c r="B42" s="247" t="s">
        <v>466</v>
      </c>
      <c r="C42" s="221"/>
      <c r="D42" s="222"/>
      <c r="E42" s="53" t="s">
        <v>39</v>
      </c>
      <c r="F42" s="53" t="s">
        <v>39</v>
      </c>
      <c r="G42" s="53" t="s">
        <v>39</v>
      </c>
      <c r="H42" s="209"/>
      <c r="K42" s="82"/>
    </row>
    <row r="43" spans="1:11" ht="46.5" customHeight="1" thickBot="1" x14ac:dyDescent="0.4">
      <c r="A43" s="212" t="s">
        <v>83</v>
      </c>
      <c r="B43" s="213" t="s">
        <v>82</v>
      </c>
      <c r="C43" s="91"/>
      <c r="D43" s="54"/>
      <c r="E43" s="53" t="s">
        <v>39</v>
      </c>
      <c r="F43" s="53" t="s">
        <v>39</v>
      </c>
      <c r="G43" s="53" t="s">
        <v>39</v>
      </c>
      <c r="H43" s="210"/>
      <c r="K43" s="82"/>
    </row>
    <row r="44" spans="1:11" ht="195.5" customHeight="1" x14ac:dyDescent="0.35">
      <c r="A44" s="346" t="s">
        <v>81</v>
      </c>
      <c r="B44" s="215" t="s">
        <v>458</v>
      </c>
      <c r="C44" s="91"/>
      <c r="D44" s="54"/>
      <c r="E44" s="53" t="s">
        <v>39</v>
      </c>
      <c r="F44" s="53" t="s">
        <v>39</v>
      </c>
      <c r="G44" s="53" t="s">
        <v>39</v>
      </c>
      <c r="H44" s="210"/>
      <c r="K44" s="82"/>
    </row>
    <row r="45" spans="1:11" ht="44" customHeight="1" thickBot="1" x14ac:dyDescent="0.4">
      <c r="A45" s="347"/>
      <c r="B45" s="213" t="s">
        <v>459</v>
      </c>
      <c r="C45" s="91"/>
      <c r="D45" s="54"/>
      <c r="E45" s="53" t="s">
        <v>39</v>
      </c>
      <c r="F45" s="53" t="s">
        <v>39</v>
      </c>
      <c r="G45" s="53" t="s">
        <v>39</v>
      </c>
      <c r="H45" s="210"/>
      <c r="K45" s="82"/>
    </row>
    <row r="46" spans="1:11" ht="142" customHeight="1" x14ac:dyDescent="0.35">
      <c r="A46" s="214" t="s">
        <v>460</v>
      </c>
      <c r="B46" s="348" t="s">
        <v>80</v>
      </c>
      <c r="C46" s="91"/>
      <c r="D46" s="54"/>
      <c r="E46" s="53" t="s">
        <v>39</v>
      </c>
      <c r="F46" s="53" t="s">
        <v>39</v>
      </c>
      <c r="G46" s="53" t="s">
        <v>39</v>
      </c>
      <c r="H46" s="210"/>
      <c r="K46" s="82"/>
    </row>
    <row r="47" spans="1:11" ht="38" thickBot="1" x14ac:dyDescent="0.4">
      <c r="A47" s="212" t="s">
        <v>461</v>
      </c>
      <c r="B47" s="349"/>
      <c r="C47" s="91"/>
      <c r="D47" s="54"/>
      <c r="E47" s="53" t="s">
        <v>39</v>
      </c>
      <c r="F47" s="53" t="s">
        <v>39</v>
      </c>
      <c r="G47" s="53" t="s">
        <v>39</v>
      </c>
      <c r="H47" s="210"/>
      <c r="K47" s="82"/>
    </row>
    <row r="48" spans="1:11" ht="84.65" customHeight="1" thickBot="1" x14ac:dyDescent="0.4">
      <c r="A48" s="212" t="s">
        <v>462</v>
      </c>
      <c r="B48" s="213" t="s">
        <v>398</v>
      </c>
      <c r="C48" s="91"/>
      <c r="D48" s="54"/>
      <c r="E48" s="53" t="s">
        <v>39</v>
      </c>
      <c r="F48" s="53" t="s">
        <v>39</v>
      </c>
      <c r="G48" s="53" t="s">
        <v>39</v>
      </c>
      <c r="H48" s="52"/>
      <c r="K48" s="82"/>
    </row>
    <row r="49" spans="1:11" ht="98" customHeight="1" thickBot="1" x14ac:dyDescent="0.4">
      <c r="A49" s="212" t="s">
        <v>397</v>
      </c>
      <c r="B49" s="217" t="s">
        <v>463</v>
      </c>
      <c r="C49" s="218"/>
      <c r="D49" s="54"/>
      <c r="E49" s="53" t="s">
        <v>39</v>
      </c>
      <c r="F49" s="53" t="s">
        <v>39</v>
      </c>
      <c r="G49" s="53" t="s">
        <v>39</v>
      </c>
      <c r="H49" s="52"/>
      <c r="K49" s="82"/>
    </row>
    <row r="50" spans="1:11" ht="72" customHeight="1" thickBot="1" x14ac:dyDescent="0.4">
      <c r="A50" s="212" t="s">
        <v>359</v>
      </c>
      <c r="B50" s="213" t="s">
        <v>78</v>
      </c>
      <c r="C50" s="83"/>
      <c r="D50" s="54"/>
      <c r="E50" s="53" t="s">
        <v>39</v>
      </c>
      <c r="F50" s="53" t="s">
        <v>39</v>
      </c>
      <c r="G50" s="53" t="s">
        <v>39</v>
      </c>
      <c r="H50" s="52"/>
      <c r="K50" s="82"/>
    </row>
    <row r="51" spans="1:11" ht="24.75" customHeight="1" x14ac:dyDescent="0.35">
      <c r="A51" s="323" t="s">
        <v>38</v>
      </c>
      <c r="B51" s="81"/>
      <c r="C51" s="81"/>
      <c r="D51" s="49" t="s">
        <v>30</v>
      </c>
      <c r="E51" s="61">
        <f>COUNTIF(E40:E50,'Code Lists'!C6)</f>
        <v>0</v>
      </c>
      <c r="F51" s="61">
        <f>COUNTIF(F40:F50,'Code Lists'!C6)</f>
        <v>0</v>
      </c>
      <c r="G51" s="291"/>
      <c r="H51" s="305"/>
    </row>
    <row r="52" spans="1:11" ht="24.75" customHeight="1" x14ac:dyDescent="0.35">
      <c r="A52" s="324"/>
      <c r="B52" s="146"/>
      <c r="C52" s="146"/>
      <c r="D52" s="49" t="s">
        <v>29</v>
      </c>
      <c r="E52" s="61">
        <f>COUNTIF(E40:E50,'Code Lists'!C5)</f>
        <v>0</v>
      </c>
      <c r="F52" s="61">
        <f>COUNTIF(F40:F50,'Code Lists'!C5)</f>
        <v>0</v>
      </c>
      <c r="G52" s="292"/>
      <c r="H52" s="306"/>
    </row>
    <row r="53" spans="1:11" ht="24.75" customHeight="1" x14ac:dyDescent="0.35">
      <c r="A53" s="325"/>
      <c r="B53" s="79"/>
      <c r="C53" s="79"/>
      <c r="D53" s="49" t="s">
        <v>28</v>
      </c>
      <c r="E53" s="61">
        <f>COUNTIF(E40:E50,'Code Lists'!C4)</f>
        <v>0</v>
      </c>
      <c r="F53" s="61">
        <f>COUNTIF(F40:F50,'Code Lists'!C4)</f>
        <v>0</v>
      </c>
      <c r="G53" s="326"/>
      <c r="H53" s="327"/>
    </row>
    <row r="54" spans="1:11" ht="20.25" customHeight="1" x14ac:dyDescent="0.35">
      <c r="A54" s="378" t="s">
        <v>60</v>
      </c>
      <c r="B54" s="379"/>
      <c r="C54" s="379"/>
      <c r="D54" s="379"/>
      <c r="E54" s="379"/>
      <c r="F54" s="379"/>
      <c r="G54" s="379"/>
      <c r="H54" s="380"/>
    </row>
    <row r="55" spans="1:11" ht="39.65" customHeight="1" x14ac:dyDescent="0.35">
      <c r="A55" s="90" t="s">
        <v>70</v>
      </c>
      <c r="B55" s="89"/>
      <c r="C55" s="147"/>
      <c r="D55" s="89"/>
      <c r="E55" s="89"/>
      <c r="F55" s="89"/>
      <c r="G55" s="89"/>
      <c r="H55" s="88"/>
    </row>
    <row r="56" spans="1:11" ht="39.65" customHeight="1" x14ac:dyDescent="0.35">
      <c r="A56" s="90" t="s">
        <v>69</v>
      </c>
      <c r="B56" s="89"/>
      <c r="C56" s="147"/>
      <c r="D56" s="89"/>
      <c r="E56" s="89"/>
      <c r="F56" s="89"/>
      <c r="G56" s="89"/>
      <c r="H56" s="88"/>
    </row>
    <row r="57" spans="1:11" ht="39.65" customHeight="1" x14ac:dyDescent="0.35">
      <c r="A57" s="90" t="s">
        <v>68</v>
      </c>
      <c r="B57" s="89"/>
      <c r="C57" s="147"/>
      <c r="D57" s="89"/>
      <c r="E57" s="89"/>
      <c r="F57" s="89"/>
      <c r="G57" s="89"/>
      <c r="H57" s="88"/>
    </row>
    <row r="58" spans="1:11" ht="39.65" customHeight="1" x14ac:dyDescent="0.35">
      <c r="A58" s="90" t="s">
        <v>67</v>
      </c>
      <c r="B58" s="89"/>
      <c r="C58" s="147"/>
      <c r="D58" s="89"/>
      <c r="E58" s="89"/>
      <c r="F58" s="89"/>
      <c r="G58" s="89"/>
      <c r="H58" s="88"/>
    </row>
    <row r="59" spans="1:11" ht="28.5" customHeight="1" x14ac:dyDescent="0.35">
      <c r="A59" s="334" t="s">
        <v>66</v>
      </c>
      <c r="B59" s="335"/>
      <c r="C59" s="335"/>
      <c r="D59" s="335"/>
      <c r="E59" s="335"/>
      <c r="F59" s="335"/>
      <c r="G59" s="335"/>
      <c r="H59" s="336"/>
    </row>
    <row r="60" spans="1:11" ht="92" customHeight="1" x14ac:dyDescent="0.35">
      <c r="A60" s="381" t="s">
        <v>65</v>
      </c>
      <c r="B60" s="382"/>
      <c r="C60" s="382"/>
      <c r="D60" s="382"/>
      <c r="E60" s="382"/>
      <c r="F60" s="382"/>
      <c r="G60" s="382"/>
      <c r="H60" s="383"/>
    </row>
    <row r="61" spans="1:11" ht="42" x14ac:dyDescent="0.35">
      <c r="A61" s="59" t="s">
        <v>49</v>
      </c>
      <c r="B61" s="87" t="s">
        <v>64</v>
      </c>
      <c r="C61" s="58" t="s">
        <v>475</v>
      </c>
      <c r="D61" s="58" t="s">
        <v>476</v>
      </c>
      <c r="E61" s="58" t="s">
        <v>47</v>
      </c>
      <c r="F61" s="58" t="s">
        <v>46</v>
      </c>
      <c r="G61" s="58" t="s">
        <v>45</v>
      </c>
      <c r="H61" s="57" t="s">
        <v>44</v>
      </c>
      <c r="K61" s="86"/>
    </row>
    <row r="62" spans="1:11" ht="96" customHeight="1" x14ac:dyDescent="0.35">
      <c r="A62" s="84" t="s">
        <v>447</v>
      </c>
      <c r="B62" s="83" t="s">
        <v>63</v>
      </c>
      <c r="C62" s="83"/>
      <c r="D62" s="54"/>
      <c r="E62" s="53" t="s">
        <v>39</v>
      </c>
      <c r="F62" s="53" t="s">
        <v>39</v>
      </c>
      <c r="G62" s="53" t="s">
        <v>39</v>
      </c>
      <c r="H62" s="159"/>
      <c r="K62" s="82"/>
    </row>
    <row r="63" spans="1:11" ht="74.5" customHeight="1" x14ac:dyDescent="0.35">
      <c r="A63" s="84" t="s">
        <v>421</v>
      </c>
      <c r="B63" s="83" t="s">
        <v>62</v>
      </c>
      <c r="C63" s="83"/>
      <c r="D63" s="54"/>
      <c r="E63" s="53" t="s">
        <v>39</v>
      </c>
      <c r="F63" s="53" t="s">
        <v>39</v>
      </c>
      <c r="G63" s="53" t="s">
        <v>39</v>
      </c>
      <c r="H63" s="85"/>
      <c r="K63" s="82"/>
    </row>
    <row r="64" spans="1:11" ht="79" customHeight="1" x14ac:dyDescent="0.35">
      <c r="A64" s="84" t="s">
        <v>61</v>
      </c>
      <c r="B64" s="83" t="s">
        <v>479</v>
      </c>
      <c r="C64" s="83"/>
      <c r="D64" s="53"/>
      <c r="E64" s="53" t="s">
        <v>39</v>
      </c>
      <c r="F64" s="53" t="s">
        <v>39</v>
      </c>
      <c r="G64" s="53" t="s">
        <v>39</v>
      </c>
      <c r="H64" s="52"/>
      <c r="K64" s="82"/>
    </row>
    <row r="65" spans="1:8" ht="24.75" customHeight="1" x14ac:dyDescent="0.35">
      <c r="A65" s="323" t="s">
        <v>38</v>
      </c>
      <c r="B65" s="81"/>
      <c r="C65" s="81"/>
      <c r="D65" s="49" t="s">
        <v>30</v>
      </c>
      <c r="E65" s="61">
        <f>COUNTIF(E62:E64,'Code Lists'!C6)</f>
        <v>0</v>
      </c>
      <c r="F65" s="61">
        <f>COUNTIF(F62:F64,'Code Lists'!C6)</f>
        <v>0</v>
      </c>
      <c r="G65" s="53"/>
      <c r="H65" s="77"/>
    </row>
    <row r="66" spans="1:8" ht="24.75" customHeight="1" x14ac:dyDescent="0.35">
      <c r="A66" s="324"/>
      <c r="B66" s="80"/>
      <c r="C66" s="146"/>
      <c r="D66" s="49" t="s">
        <v>29</v>
      </c>
      <c r="E66" s="61">
        <f>COUNTIF(E62:E64,'Code Lists'!C5)</f>
        <v>0</v>
      </c>
      <c r="F66" s="61">
        <f>COUNTIF(F62:F64,'Code Lists'!C5)</f>
        <v>0</v>
      </c>
      <c r="G66" s="53"/>
      <c r="H66" s="77"/>
    </row>
    <row r="67" spans="1:8" ht="24.75" customHeight="1" x14ac:dyDescent="0.35">
      <c r="A67" s="325"/>
      <c r="B67" s="79"/>
      <c r="C67" s="79"/>
      <c r="D67" s="49" t="s">
        <v>28</v>
      </c>
      <c r="E67" s="61">
        <f>COUNTIF(E62:E64,'Code Lists'!C4)</f>
        <v>0</v>
      </c>
      <c r="F67" s="61">
        <f>COUNTIF(F62:F64,'Code Lists'!C4)</f>
        <v>0</v>
      </c>
      <c r="G67" s="78"/>
      <c r="H67" s="77"/>
    </row>
    <row r="68" spans="1:8" ht="20.25" customHeight="1" x14ac:dyDescent="0.35">
      <c r="A68" s="378" t="s">
        <v>60</v>
      </c>
      <c r="B68" s="379"/>
      <c r="C68" s="379"/>
      <c r="D68" s="379"/>
      <c r="E68" s="379"/>
      <c r="F68" s="379"/>
      <c r="G68" s="379"/>
      <c r="H68" s="380"/>
    </row>
    <row r="69" spans="1:8" ht="20.25" customHeight="1" x14ac:dyDescent="0.35">
      <c r="A69" s="76" t="s">
        <v>59</v>
      </c>
      <c r="B69" s="74"/>
      <c r="C69" s="74"/>
      <c r="D69" s="74"/>
      <c r="E69" s="74"/>
      <c r="F69" s="74"/>
      <c r="G69" s="74"/>
      <c r="H69" s="73"/>
    </row>
    <row r="70" spans="1:8" ht="20.25" customHeight="1" thickBot="1" x14ac:dyDescent="0.4">
      <c r="A70" s="75" t="s">
        <v>58</v>
      </c>
      <c r="B70" s="74"/>
      <c r="C70" s="74"/>
      <c r="D70" s="74"/>
      <c r="E70" s="74"/>
      <c r="F70" s="74"/>
      <c r="G70" s="74"/>
      <c r="H70" s="73"/>
    </row>
    <row r="71" spans="1:8" ht="21.5" thickBot="1" x14ac:dyDescent="0.55000000000000004">
      <c r="A71" s="360" t="s">
        <v>57</v>
      </c>
      <c r="B71" s="361"/>
      <c r="C71" s="361"/>
      <c r="D71" s="361"/>
      <c r="E71" s="361"/>
      <c r="F71" s="361"/>
      <c r="G71" s="361"/>
      <c r="H71" s="362"/>
    </row>
    <row r="72" spans="1:8" ht="87.75" customHeight="1" thickBot="1" x14ac:dyDescent="0.4">
      <c r="A72" s="363" t="s">
        <v>422</v>
      </c>
      <c r="B72" s="364"/>
      <c r="C72" s="364"/>
      <c r="D72" s="364"/>
      <c r="E72" s="364"/>
      <c r="F72" s="364"/>
      <c r="G72" s="364"/>
      <c r="H72" s="365"/>
    </row>
    <row r="73" spans="1:8" ht="42" x14ac:dyDescent="0.35">
      <c r="A73" s="72" t="s">
        <v>49</v>
      </c>
      <c r="B73" s="71" t="s">
        <v>48</v>
      </c>
      <c r="C73" s="58" t="s">
        <v>475</v>
      </c>
      <c r="D73" s="58" t="s">
        <v>476</v>
      </c>
      <c r="E73" s="71" t="s">
        <v>47</v>
      </c>
      <c r="F73" s="71" t="s">
        <v>46</v>
      </c>
      <c r="G73" s="71" t="s">
        <v>45</v>
      </c>
      <c r="H73" s="70" t="s">
        <v>44</v>
      </c>
    </row>
    <row r="74" spans="1:8" ht="37.5" x14ac:dyDescent="0.35">
      <c r="A74" s="69" t="s">
        <v>480</v>
      </c>
      <c r="B74" s="53" t="s">
        <v>481</v>
      </c>
      <c r="C74" s="63"/>
      <c r="D74" s="54"/>
      <c r="E74" s="53" t="s">
        <v>39</v>
      </c>
      <c r="F74" s="53" t="s">
        <v>39</v>
      </c>
      <c r="G74" s="53" t="s">
        <v>39</v>
      </c>
      <c r="H74" s="66"/>
    </row>
    <row r="75" spans="1:8" ht="62.5" x14ac:dyDescent="0.35">
      <c r="A75" s="68" t="s">
        <v>56</v>
      </c>
      <c r="B75" s="67" t="s">
        <v>55</v>
      </c>
      <c r="C75" s="169"/>
      <c r="D75" s="54"/>
      <c r="E75" s="53" t="s">
        <v>39</v>
      </c>
      <c r="F75" s="53" t="s">
        <v>39</v>
      </c>
      <c r="G75" s="53" t="s">
        <v>39</v>
      </c>
      <c r="H75" s="66"/>
    </row>
    <row r="76" spans="1:8" ht="50" x14ac:dyDescent="0.35">
      <c r="A76" s="65" t="s">
        <v>54</v>
      </c>
      <c r="B76" s="64" t="s">
        <v>53</v>
      </c>
      <c r="C76" s="169"/>
      <c r="D76" s="54"/>
      <c r="E76" s="53" t="s">
        <v>39</v>
      </c>
      <c r="F76" s="53" t="s">
        <v>39</v>
      </c>
      <c r="G76" s="53" t="s">
        <v>39</v>
      </c>
      <c r="H76" s="160"/>
    </row>
    <row r="77" spans="1:8" ht="62.5" x14ac:dyDescent="0.35">
      <c r="A77" s="62" t="s">
        <v>362</v>
      </c>
      <c r="B77" s="53" t="s">
        <v>363</v>
      </c>
      <c r="C77" s="158"/>
      <c r="D77" s="54"/>
      <c r="E77" s="53" t="s">
        <v>39</v>
      </c>
      <c r="F77" s="53" t="s">
        <v>39</v>
      </c>
      <c r="G77" s="53" t="s">
        <v>39</v>
      </c>
      <c r="H77" s="160"/>
    </row>
    <row r="78" spans="1:8" ht="25" x14ac:dyDescent="0.35">
      <c r="A78" s="62" t="s">
        <v>52</v>
      </c>
      <c r="B78" s="53" t="s">
        <v>482</v>
      </c>
      <c r="C78" s="53"/>
      <c r="D78" s="54"/>
      <c r="E78" s="53" t="s">
        <v>39</v>
      </c>
      <c r="F78" s="53" t="s">
        <v>39</v>
      </c>
      <c r="G78" s="53" t="s">
        <v>39</v>
      </c>
      <c r="H78" s="160"/>
    </row>
    <row r="79" spans="1:8" ht="15.5" x14ac:dyDescent="0.35">
      <c r="A79" s="366" t="s">
        <v>38</v>
      </c>
      <c r="B79" s="367"/>
      <c r="C79" s="149"/>
      <c r="D79" s="49" t="s">
        <v>30</v>
      </c>
      <c r="E79" s="61">
        <f>COUNTIF(E74:E78,'Code Lists'!C6)</f>
        <v>0</v>
      </c>
      <c r="F79" s="48">
        <f>COUNTIF(F74:F78,'Code Lists'!C6)</f>
        <v>0</v>
      </c>
      <c r="G79" s="291"/>
      <c r="H79" s="372"/>
    </row>
    <row r="80" spans="1:8" ht="15.5" x14ac:dyDescent="0.35">
      <c r="A80" s="368"/>
      <c r="B80" s="369"/>
      <c r="C80" s="150"/>
      <c r="D80" s="49" t="s">
        <v>29</v>
      </c>
      <c r="E80" s="48">
        <f>COUNTIF(E74:E78,'Code Lists'!C5)</f>
        <v>0</v>
      </c>
      <c r="F80" s="48">
        <f>COUNTIF(F74:F78,'Code Lists'!C5)</f>
        <v>0</v>
      </c>
      <c r="G80" s="292"/>
      <c r="H80" s="373"/>
    </row>
    <row r="81" spans="1:8" ht="15.5" x14ac:dyDescent="0.35">
      <c r="A81" s="370"/>
      <c r="B81" s="371"/>
      <c r="C81" s="151"/>
      <c r="D81" s="49" t="s">
        <v>28</v>
      </c>
      <c r="E81" s="48">
        <f>COUNTIF(E74:E78,'Code Lists'!C4)</f>
        <v>0</v>
      </c>
      <c r="F81" s="48">
        <f>COUNTIF(F74:F78,'Code Lists'!C4)</f>
        <v>0</v>
      </c>
      <c r="G81" s="326"/>
      <c r="H81" s="374"/>
    </row>
    <row r="82" spans="1:8" x14ac:dyDescent="0.35">
      <c r="A82" s="375" t="s">
        <v>37</v>
      </c>
      <c r="B82" s="376"/>
      <c r="C82" s="376"/>
      <c r="D82" s="376"/>
      <c r="E82" s="376"/>
      <c r="F82" s="376"/>
      <c r="G82" s="376"/>
      <c r="H82" s="377"/>
    </row>
    <row r="83" spans="1:8" ht="31.5" customHeight="1" thickBot="1" x14ac:dyDescent="0.4">
      <c r="A83" s="357" t="s">
        <v>51</v>
      </c>
      <c r="B83" s="358"/>
      <c r="C83" s="358"/>
      <c r="D83" s="358"/>
      <c r="E83" s="358"/>
      <c r="F83" s="358"/>
      <c r="G83" s="358"/>
      <c r="H83" s="359"/>
    </row>
    <row r="85" spans="1:8" x14ac:dyDescent="0.35">
      <c r="A85" s="60" t="s">
        <v>30</v>
      </c>
      <c r="B85" s="60">
        <f>E14+E29+E51+E65+E79</f>
        <v>0</v>
      </c>
      <c r="C85" s="60"/>
      <c r="D85" s="60">
        <f>F14+F29+F51+F65+F79</f>
        <v>0</v>
      </c>
    </row>
    <row r="86" spans="1:8" x14ac:dyDescent="0.35">
      <c r="A86" s="60" t="s">
        <v>29</v>
      </c>
      <c r="B86" s="60">
        <f>E15+E30+E52+E66+E80</f>
        <v>0</v>
      </c>
      <c r="C86" s="60"/>
      <c r="D86" s="60">
        <f>F15+F30+F52+F66+F80</f>
        <v>0</v>
      </c>
    </row>
    <row r="87" spans="1:8" x14ac:dyDescent="0.35">
      <c r="A87" s="60" t="s">
        <v>28</v>
      </c>
      <c r="B87" s="60">
        <f>E16+E31+E53+E67+E81</f>
        <v>0</v>
      </c>
      <c r="C87" s="60"/>
      <c r="D87" s="60">
        <f>F16+F31+F53+F67+F81</f>
        <v>0</v>
      </c>
    </row>
  </sheetData>
  <dataConsolidate/>
  <mergeCells count="39">
    <mergeCell ref="F40:F41"/>
    <mergeCell ref="G40:G41"/>
    <mergeCell ref="A82:H82"/>
    <mergeCell ref="A68:H68"/>
    <mergeCell ref="A54:H54"/>
    <mergeCell ref="A59:H59"/>
    <mergeCell ref="A60:H60"/>
    <mergeCell ref="A65:A67"/>
    <mergeCell ref="A83:H83"/>
    <mergeCell ref="A71:H71"/>
    <mergeCell ref="A72:H72"/>
    <mergeCell ref="A79:B81"/>
    <mergeCell ref="G79:G81"/>
    <mergeCell ref="H79:H81"/>
    <mergeCell ref="A32:H32"/>
    <mergeCell ref="A37:H37"/>
    <mergeCell ref="A38:H38"/>
    <mergeCell ref="A20:H20"/>
    <mergeCell ref="A51:A53"/>
    <mergeCell ref="G51:G53"/>
    <mergeCell ref="H51:H53"/>
    <mergeCell ref="A21:H21"/>
    <mergeCell ref="A29:A31"/>
    <mergeCell ref="A44:A45"/>
    <mergeCell ref="B46:B47"/>
    <mergeCell ref="C40:C41"/>
    <mergeCell ref="D40:D41"/>
    <mergeCell ref="A40:A41"/>
    <mergeCell ref="B40:B41"/>
    <mergeCell ref="E40:E41"/>
    <mergeCell ref="A19:H19"/>
    <mergeCell ref="A17:H17"/>
    <mergeCell ref="A2:H2"/>
    <mergeCell ref="A5:H5"/>
    <mergeCell ref="A6:H6"/>
    <mergeCell ref="A14:A16"/>
    <mergeCell ref="G14:G16"/>
    <mergeCell ref="H14:H16"/>
    <mergeCell ref="A18:H18"/>
  </mergeCells>
  <dataValidations count="1">
    <dataValidation type="list" allowBlank="1" showInputMessage="1" showErrorMessage="1" sqref="H65:H67 H29:H31 H14 H51" xr:uid="{00000000-0002-0000-0300-000000000000}">
      <formula1>$D$13:$D$13</formula1>
    </dataValidation>
  </dataValidations>
  <hyperlinks>
    <hyperlink ref="A19:H19" r:id="rId1" display="https://www.mottmac.com/download/file/6737?cultureId=127" xr:uid="{ECB3D6B9-05D3-48E0-A24D-3AF575843935}"/>
    <hyperlink ref="A83:H83" r:id="rId2" display="The framework for Children and Young People’s Continuing Care has been revised to take account of the new SEND framework. " xr:uid="{0BF0C76C-B000-4692-BDE3-A4594C7648E5}"/>
    <hyperlink ref="A33" r:id="rId3" xr:uid="{60F4D92A-4D8B-4508-8840-51C8188C6A26}"/>
    <hyperlink ref="A34" r:id="rId4" xr:uid="{0A180310-A3D3-4132-861A-5D88DC36A06A}"/>
    <hyperlink ref="A35" r:id="rId5" display="https://councilfordisabledchildren.org.uk/help-resources/resources/0-25-multi-agency-send-data-dashboard" xr:uid="{85211D5D-E33D-4DB1-867C-639A06F24772}"/>
    <hyperlink ref="A36" r:id="rId6" display="https://councilfordisabledchildren.org.uk/help-resources/resources/send-data-bulletins" xr:uid="{D1057AE5-2314-4DD4-B3CB-27761FCA2EEF}"/>
    <hyperlink ref="A69" r:id="rId7" xr:uid="{49226084-242B-4900-8FED-1E431B545D22}"/>
    <hyperlink ref="A70" r:id="rId8" xr:uid="{F880B698-8287-4E7C-9529-A128250088A1}"/>
    <hyperlink ref="A55" r:id="rId9" xr:uid="{06EB92DD-389E-4313-88B6-317AC9023CBB}"/>
    <hyperlink ref="A56" r:id="rId10" xr:uid="{4DA9B2DB-A659-44DC-B10C-FD5CBEB296EC}"/>
    <hyperlink ref="A57" r:id="rId11" xr:uid="{6A9560C2-5854-4294-A69E-C1FA3FA82929}"/>
    <hyperlink ref="A58" r:id="rId12" xr:uid="{2055CFC4-8F17-48BC-90E4-812CED931A3B}"/>
    <hyperlink ref="A18:H18" r:id="rId13" display="Outcomes Based Commissioning and SEND" xr:uid="{581596FA-9D97-4D8F-BD3E-AEAFA9129502}"/>
  </hyperlinks>
  <pageMargins left="3.937007874015748E-2" right="3.937007874015748E-2" top="0.15748031496062992" bottom="0.15748031496062992" header="0" footer="0"/>
  <pageSetup paperSize="9" scale="54" fitToHeight="0" orientation="landscape" verticalDpi="300" r:id="rId14"/>
  <rowBreaks count="3" manualBreakCount="3">
    <brk id="19" max="7" man="1"/>
    <brk id="36" max="16383" man="1"/>
    <brk id="58" max="16383" man="1"/>
  </rowBreaks>
  <extLst>
    <ext xmlns:x14="http://schemas.microsoft.com/office/spreadsheetml/2009/9/main" uri="{78C0D931-6437-407d-A8EE-F0AAD7539E65}">
      <x14:conditionalFormattings>
        <x14:conditionalFormatting xmlns:xm="http://schemas.microsoft.com/office/excel/2006/main">
          <x14:cfRule type="containsText" priority="65" operator="containsText" id="{B1B71EA5-D49C-4C84-8EE6-78F1FE133C56}">
            <xm:f>NOT(ISERROR(SEARCH('Code Lists'!$C$5,E8)))</xm:f>
            <xm:f>'Code Lists'!$C$5</xm:f>
            <x14:dxf>
              <font>
                <b/>
                <i val="0"/>
                <color theme="0"/>
              </font>
              <fill>
                <patternFill>
                  <bgColor theme="5"/>
                </patternFill>
              </fill>
            </x14:dxf>
          </x14:cfRule>
          <x14:cfRule type="containsText" priority="66" operator="containsText" id="{7AA6BF99-94A6-41AB-A23C-D4A73330CC9C}">
            <xm:f>NOT(ISERROR(SEARCH('Code Lists'!$C$4,E8)))</xm:f>
            <xm:f>'Code Lists'!$C$4</xm:f>
            <x14:dxf>
              <font>
                <b/>
                <i val="0"/>
                <color theme="0"/>
              </font>
              <fill>
                <patternFill>
                  <bgColor rgb="FFC00000"/>
                </patternFill>
              </fill>
            </x14:dxf>
          </x14:cfRule>
          <xm:sqref>E8:F13 E40:F40 E43:E48 F43:F50</xm:sqref>
        </x14:conditionalFormatting>
        <x14:conditionalFormatting xmlns:xm="http://schemas.microsoft.com/office/excel/2006/main">
          <x14:cfRule type="containsText" priority="64" operator="containsText" id="{3D04C4A6-B193-4742-A47D-662D17380204}">
            <xm:f>NOT(ISERROR(SEARCH('Code Lists'!$C$6,E8)))</xm:f>
            <xm:f>'Code Lists'!$C$6</xm:f>
            <x14:dxf>
              <font>
                <b/>
                <i val="0"/>
                <color theme="0"/>
              </font>
              <fill>
                <patternFill>
                  <bgColor theme="9"/>
                </patternFill>
              </fill>
            </x14:dxf>
          </x14:cfRule>
          <xm:sqref>E8:F13 E40:F40 E43:E48 F43:F50</xm:sqref>
        </x14:conditionalFormatting>
        <x14:conditionalFormatting xmlns:xm="http://schemas.microsoft.com/office/excel/2006/main">
          <x14:cfRule type="containsText" priority="59" operator="containsText" id="{51C73B27-B620-43E9-A6CD-7CDBB5E5F975}">
            <xm:f>NOT(ISERROR(SEARCH('Code Lists'!$C$5,E23)))</xm:f>
            <xm:f>'Code Lists'!$C$5</xm:f>
            <x14:dxf>
              <font>
                <b/>
                <i val="0"/>
                <color theme="0"/>
              </font>
              <fill>
                <patternFill>
                  <bgColor theme="5"/>
                </patternFill>
              </fill>
            </x14:dxf>
          </x14:cfRule>
          <x14:cfRule type="containsText" priority="60" operator="containsText" id="{FF5E89FE-AFE6-471F-99DE-267F45FF9E9A}">
            <xm:f>NOT(ISERROR(SEARCH('Code Lists'!$C$4,E23)))</xm:f>
            <xm:f>'Code Lists'!$C$4</xm:f>
            <x14:dxf>
              <font>
                <b/>
                <i val="0"/>
                <color theme="0"/>
              </font>
              <fill>
                <patternFill>
                  <bgColor rgb="FFC00000"/>
                </patternFill>
              </fill>
            </x14:dxf>
          </x14:cfRule>
          <xm:sqref>E23:E28</xm:sqref>
        </x14:conditionalFormatting>
        <x14:conditionalFormatting xmlns:xm="http://schemas.microsoft.com/office/excel/2006/main">
          <x14:cfRule type="containsText" priority="58" operator="containsText" id="{F0A7A920-75E7-4763-8F19-434F963B6EAF}">
            <xm:f>NOT(ISERROR(SEARCH('Code Lists'!$C$6,E23)))</xm:f>
            <xm:f>'Code Lists'!$C$6</xm:f>
            <x14:dxf>
              <font>
                <b/>
                <i val="0"/>
                <color theme="0"/>
              </font>
              <fill>
                <patternFill>
                  <bgColor theme="9"/>
                </patternFill>
              </fill>
            </x14:dxf>
          </x14:cfRule>
          <xm:sqref>E23:E28</xm:sqref>
        </x14:conditionalFormatting>
        <x14:conditionalFormatting xmlns:xm="http://schemas.microsoft.com/office/excel/2006/main">
          <x14:cfRule type="containsText" priority="56" operator="containsText" id="{71D56AF6-EB90-4645-B602-A16AC673FD14}">
            <xm:f>NOT(ISERROR(SEARCH('Code Lists'!$C$5,F23)))</xm:f>
            <xm:f>'Code Lists'!$C$5</xm:f>
            <x14:dxf>
              <font>
                <b/>
                <i val="0"/>
                <color theme="0"/>
              </font>
              <fill>
                <patternFill>
                  <bgColor theme="5"/>
                </patternFill>
              </fill>
            </x14:dxf>
          </x14:cfRule>
          <x14:cfRule type="containsText" priority="57" operator="containsText" id="{F0408B9F-6EA0-4CD9-BF24-107E86790273}">
            <xm:f>NOT(ISERROR(SEARCH('Code Lists'!$C$4,F23)))</xm:f>
            <xm:f>'Code Lists'!$C$4</xm:f>
            <x14:dxf>
              <font>
                <b/>
                <i val="0"/>
                <color theme="0"/>
              </font>
              <fill>
                <patternFill>
                  <bgColor rgb="FFC00000"/>
                </patternFill>
              </fill>
            </x14:dxf>
          </x14:cfRule>
          <xm:sqref>F23:F28</xm:sqref>
        </x14:conditionalFormatting>
        <x14:conditionalFormatting xmlns:xm="http://schemas.microsoft.com/office/excel/2006/main">
          <x14:cfRule type="containsText" priority="55" operator="containsText" id="{FE891B3B-A4B3-43F7-BF30-0F7F5CE352C9}">
            <xm:f>NOT(ISERROR(SEARCH('Code Lists'!$C$6,F23)))</xm:f>
            <xm:f>'Code Lists'!$C$6</xm:f>
            <x14:dxf>
              <font>
                <b/>
                <i val="0"/>
                <color theme="0"/>
              </font>
              <fill>
                <patternFill>
                  <bgColor theme="9"/>
                </patternFill>
              </fill>
            </x14:dxf>
          </x14:cfRule>
          <xm:sqref>F23:F28</xm:sqref>
        </x14:conditionalFormatting>
        <x14:conditionalFormatting xmlns:xm="http://schemas.microsoft.com/office/excel/2006/main">
          <x14:cfRule type="containsText" priority="47" operator="containsText" id="{7D378F3F-78A1-457E-A992-FA154569F4AC}">
            <xm:f>NOT(ISERROR(SEARCH('Code Lists'!$C$5,E49)))</xm:f>
            <xm:f>'Code Lists'!$C$5</xm:f>
            <x14:dxf>
              <font>
                <b/>
                <i val="0"/>
                <color theme="0"/>
              </font>
              <fill>
                <patternFill>
                  <bgColor theme="5"/>
                </patternFill>
              </fill>
            </x14:dxf>
          </x14:cfRule>
          <x14:cfRule type="containsText" priority="48" operator="containsText" id="{01E3D863-7AFB-4D8C-A66F-63CF8C5604D5}">
            <xm:f>NOT(ISERROR(SEARCH('Code Lists'!$C$4,E49)))</xm:f>
            <xm:f>'Code Lists'!$C$4</xm:f>
            <x14:dxf>
              <font>
                <b/>
                <i val="0"/>
                <color theme="0"/>
              </font>
              <fill>
                <patternFill>
                  <bgColor rgb="FFC00000"/>
                </patternFill>
              </fill>
            </x14:dxf>
          </x14:cfRule>
          <xm:sqref>E49</xm:sqref>
        </x14:conditionalFormatting>
        <x14:conditionalFormatting xmlns:xm="http://schemas.microsoft.com/office/excel/2006/main">
          <x14:cfRule type="containsText" priority="46" operator="containsText" id="{E11452E5-093F-4EBA-95DD-1FDC8B0D5BED}">
            <xm:f>NOT(ISERROR(SEARCH('Code Lists'!$C$6,E49)))</xm:f>
            <xm:f>'Code Lists'!$C$6</xm:f>
            <x14:dxf>
              <font>
                <b/>
                <i val="0"/>
                <color theme="0"/>
              </font>
              <fill>
                <patternFill>
                  <bgColor theme="9"/>
                </patternFill>
              </fill>
            </x14:dxf>
          </x14:cfRule>
          <xm:sqref>E49</xm:sqref>
        </x14:conditionalFormatting>
        <x14:conditionalFormatting xmlns:xm="http://schemas.microsoft.com/office/excel/2006/main">
          <x14:cfRule type="containsText" priority="44" operator="containsText" id="{1A58E143-C93A-4AEA-8ED3-BD2D52D36769}">
            <xm:f>NOT(ISERROR(SEARCH('Code Lists'!$C$5,E50)))</xm:f>
            <xm:f>'Code Lists'!$C$5</xm:f>
            <x14:dxf>
              <font>
                <b/>
                <i val="0"/>
                <color theme="0"/>
              </font>
              <fill>
                <patternFill>
                  <bgColor theme="5"/>
                </patternFill>
              </fill>
            </x14:dxf>
          </x14:cfRule>
          <x14:cfRule type="containsText" priority="45" operator="containsText" id="{8406EFBD-FFA3-4B4C-9F9A-4CE429993B7A}">
            <xm:f>NOT(ISERROR(SEARCH('Code Lists'!$C$4,E50)))</xm:f>
            <xm:f>'Code Lists'!$C$4</xm:f>
            <x14:dxf>
              <font>
                <b/>
                <i val="0"/>
                <color theme="0"/>
              </font>
              <fill>
                <patternFill>
                  <bgColor rgb="FFC00000"/>
                </patternFill>
              </fill>
            </x14:dxf>
          </x14:cfRule>
          <xm:sqref>E50</xm:sqref>
        </x14:conditionalFormatting>
        <x14:conditionalFormatting xmlns:xm="http://schemas.microsoft.com/office/excel/2006/main">
          <x14:cfRule type="containsText" priority="43" operator="containsText" id="{2F7C6B6C-977D-462D-954A-E6EDE64D2C2E}">
            <xm:f>NOT(ISERROR(SEARCH('Code Lists'!$C$6,E50)))</xm:f>
            <xm:f>'Code Lists'!$C$6</xm:f>
            <x14:dxf>
              <font>
                <b/>
                <i val="0"/>
                <color theme="0"/>
              </font>
              <fill>
                <patternFill>
                  <bgColor theme="9"/>
                </patternFill>
              </fill>
            </x14:dxf>
          </x14:cfRule>
          <xm:sqref>E50</xm:sqref>
        </x14:conditionalFormatting>
        <x14:conditionalFormatting xmlns:xm="http://schemas.microsoft.com/office/excel/2006/main">
          <x14:cfRule type="containsText" priority="38" operator="containsText" id="{E35405C7-4593-41BD-A113-010E0BD375D6}">
            <xm:f>NOT(ISERROR(SEARCH('Code Lists'!$C$5,E62)))</xm:f>
            <xm:f>'Code Lists'!$C$5</xm:f>
            <x14:dxf>
              <font>
                <b/>
                <i val="0"/>
                <color theme="0"/>
              </font>
              <fill>
                <patternFill>
                  <bgColor theme="5"/>
                </patternFill>
              </fill>
            </x14:dxf>
          </x14:cfRule>
          <x14:cfRule type="containsText" priority="39" operator="containsText" id="{8F0DC821-65CB-485F-8044-A8638FC372D0}">
            <xm:f>NOT(ISERROR(SEARCH('Code Lists'!$C$4,E62)))</xm:f>
            <xm:f>'Code Lists'!$C$4</xm:f>
            <x14:dxf>
              <font>
                <b/>
                <i val="0"/>
                <color theme="0"/>
              </font>
              <fill>
                <patternFill>
                  <bgColor rgb="FFC00000"/>
                </patternFill>
              </fill>
            </x14:dxf>
          </x14:cfRule>
          <xm:sqref>E62</xm:sqref>
        </x14:conditionalFormatting>
        <x14:conditionalFormatting xmlns:xm="http://schemas.microsoft.com/office/excel/2006/main">
          <x14:cfRule type="containsText" priority="37" operator="containsText" id="{6957A4DE-0F28-4915-B160-E5DCCDB81F70}">
            <xm:f>NOT(ISERROR(SEARCH('Code Lists'!$C$6,E62)))</xm:f>
            <xm:f>'Code Lists'!$C$6</xm:f>
            <x14:dxf>
              <font>
                <b/>
                <i val="0"/>
                <color theme="0"/>
              </font>
              <fill>
                <patternFill>
                  <bgColor theme="9"/>
                </patternFill>
              </fill>
            </x14:dxf>
          </x14:cfRule>
          <xm:sqref>E62</xm:sqref>
        </x14:conditionalFormatting>
        <x14:conditionalFormatting xmlns:xm="http://schemas.microsoft.com/office/excel/2006/main">
          <x14:cfRule type="containsText" priority="35" operator="containsText" id="{700B375A-E97E-465F-AF27-AF1313BFCE67}">
            <xm:f>NOT(ISERROR(SEARCH('Code Lists'!$C$5,E64)))</xm:f>
            <xm:f>'Code Lists'!$C$5</xm:f>
            <x14:dxf>
              <font>
                <b/>
                <i val="0"/>
                <color theme="0"/>
              </font>
              <fill>
                <patternFill>
                  <bgColor theme="5"/>
                </patternFill>
              </fill>
            </x14:dxf>
          </x14:cfRule>
          <x14:cfRule type="containsText" priority="36" operator="containsText" id="{66423C0C-FD58-4AEF-8346-EFA21F9E4392}">
            <xm:f>NOT(ISERROR(SEARCH('Code Lists'!$C$4,E64)))</xm:f>
            <xm:f>'Code Lists'!$C$4</xm:f>
            <x14:dxf>
              <font>
                <b/>
                <i val="0"/>
                <color theme="0"/>
              </font>
              <fill>
                <patternFill>
                  <bgColor rgb="FFC00000"/>
                </patternFill>
              </fill>
            </x14:dxf>
          </x14:cfRule>
          <xm:sqref>E64</xm:sqref>
        </x14:conditionalFormatting>
        <x14:conditionalFormatting xmlns:xm="http://schemas.microsoft.com/office/excel/2006/main">
          <x14:cfRule type="containsText" priority="34" operator="containsText" id="{E80A8245-B198-42FA-9196-7B44D5BAEAC3}">
            <xm:f>NOT(ISERROR(SEARCH('Code Lists'!$C$6,E64)))</xm:f>
            <xm:f>'Code Lists'!$C$6</xm:f>
            <x14:dxf>
              <font>
                <b/>
                <i val="0"/>
                <color theme="0"/>
              </font>
              <fill>
                <patternFill>
                  <bgColor theme="9"/>
                </patternFill>
              </fill>
            </x14:dxf>
          </x14:cfRule>
          <xm:sqref>E64</xm:sqref>
        </x14:conditionalFormatting>
        <x14:conditionalFormatting xmlns:xm="http://schemas.microsoft.com/office/excel/2006/main">
          <x14:cfRule type="containsText" priority="32" operator="containsText" id="{9F44229D-F703-46EE-9634-CE3D7EA309B3}">
            <xm:f>NOT(ISERROR(SEARCH('Code Lists'!$C$5,E63)))</xm:f>
            <xm:f>'Code Lists'!$C$5</xm:f>
            <x14:dxf>
              <font>
                <b/>
                <i val="0"/>
                <color theme="0"/>
              </font>
              <fill>
                <patternFill>
                  <bgColor theme="5"/>
                </patternFill>
              </fill>
            </x14:dxf>
          </x14:cfRule>
          <x14:cfRule type="containsText" priority="33" operator="containsText" id="{C1D09A4F-B7A3-4BC6-A033-1ED1BF8DD68D}">
            <xm:f>NOT(ISERROR(SEARCH('Code Lists'!$C$4,E63)))</xm:f>
            <xm:f>'Code Lists'!$C$4</xm:f>
            <x14:dxf>
              <font>
                <b/>
                <i val="0"/>
                <color theme="0"/>
              </font>
              <fill>
                <patternFill>
                  <bgColor rgb="FFC00000"/>
                </patternFill>
              </fill>
            </x14:dxf>
          </x14:cfRule>
          <xm:sqref>E63</xm:sqref>
        </x14:conditionalFormatting>
        <x14:conditionalFormatting xmlns:xm="http://schemas.microsoft.com/office/excel/2006/main">
          <x14:cfRule type="containsText" priority="31" operator="containsText" id="{5335A3FF-5F2D-4BB7-9DD7-D3CFA7063944}">
            <xm:f>NOT(ISERROR(SEARCH('Code Lists'!$C$6,E63)))</xm:f>
            <xm:f>'Code Lists'!$C$6</xm:f>
            <x14:dxf>
              <font>
                <b/>
                <i val="0"/>
                <color theme="0"/>
              </font>
              <fill>
                <patternFill>
                  <bgColor theme="9"/>
                </patternFill>
              </fill>
            </x14:dxf>
          </x14:cfRule>
          <xm:sqref>E63</xm:sqref>
        </x14:conditionalFormatting>
        <x14:conditionalFormatting xmlns:xm="http://schemas.microsoft.com/office/excel/2006/main">
          <x14:cfRule type="containsText" priority="29" operator="containsText" id="{B0B53939-0E2A-42FD-BD4E-9F07F36F86C4}">
            <xm:f>NOT(ISERROR(SEARCH('Code Lists'!$C$5,F62)))</xm:f>
            <xm:f>'Code Lists'!$C$5</xm:f>
            <x14:dxf>
              <font>
                <b/>
                <i val="0"/>
                <color theme="0"/>
              </font>
              <fill>
                <patternFill>
                  <bgColor theme="5"/>
                </patternFill>
              </fill>
            </x14:dxf>
          </x14:cfRule>
          <x14:cfRule type="containsText" priority="30" operator="containsText" id="{4E2ED36C-1607-4F48-8525-A653D36DBA78}">
            <xm:f>NOT(ISERROR(SEARCH('Code Lists'!$C$4,F62)))</xm:f>
            <xm:f>'Code Lists'!$C$4</xm:f>
            <x14:dxf>
              <font>
                <b/>
                <i val="0"/>
                <color theme="0"/>
              </font>
              <fill>
                <patternFill>
                  <bgColor rgb="FFC00000"/>
                </patternFill>
              </fill>
            </x14:dxf>
          </x14:cfRule>
          <xm:sqref>F62</xm:sqref>
        </x14:conditionalFormatting>
        <x14:conditionalFormatting xmlns:xm="http://schemas.microsoft.com/office/excel/2006/main">
          <x14:cfRule type="containsText" priority="28" operator="containsText" id="{4034F403-208A-46C0-B7C0-E85F6199D3F2}">
            <xm:f>NOT(ISERROR(SEARCH('Code Lists'!$C$6,F62)))</xm:f>
            <xm:f>'Code Lists'!$C$6</xm:f>
            <x14:dxf>
              <font>
                <b/>
                <i val="0"/>
                <color theme="0"/>
              </font>
              <fill>
                <patternFill>
                  <bgColor theme="9"/>
                </patternFill>
              </fill>
            </x14:dxf>
          </x14:cfRule>
          <xm:sqref>F62</xm:sqref>
        </x14:conditionalFormatting>
        <x14:conditionalFormatting xmlns:xm="http://schemas.microsoft.com/office/excel/2006/main">
          <x14:cfRule type="containsText" priority="26" operator="containsText" id="{89DBFFAE-3A72-4B03-9D2D-60060426BBD0}">
            <xm:f>NOT(ISERROR(SEARCH('Code Lists'!$C$5,F63)))</xm:f>
            <xm:f>'Code Lists'!$C$5</xm:f>
            <x14:dxf>
              <font>
                <b/>
                <i val="0"/>
                <color theme="0"/>
              </font>
              <fill>
                <patternFill>
                  <bgColor theme="5"/>
                </patternFill>
              </fill>
            </x14:dxf>
          </x14:cfRule>
          <x14:cfRule type="containsText" priority="27" operator="containsText" id="{4F392D24-F1AE-445F-958D-4D081E05856D}">
            <xm:f>NOT(ISERROR(SEARCH('Code Lists'!$C$4,F63)))</xm:f>
            <xm:f>'Code Lists'!$C$4</xm:f>
            <x14:dxf>
              <font>
                <b/>
                <i val="0"/>
                <color theme="0"/>
              </font>
              <fill>
                <patternFill>
                  <bgColor rgb="FFC00000"/>
                </patternFill>
              </fill>
            </x14:dxf>
          </x14:cfRule>
          <xm:sqref>F63</xm:sqref>
        </x14:conditionalFormatting>
        <x14:conditionalFormatting xmlns:xm="http://schemas.microsoft.com/office/excel/2006/main">
          <x14:cfRule type="containsText" priority="25" operator="containsText" id="{E4B5BF16-6699-4D90-B7C8-F1F9E69C43E7}">
            <xm:f>NOT(ISERROR(SEARCH('Code Lists'!$C$6,F63)))</xm:f>
            <xm:f>'Code Lists'!$C$6</xm:f>
            <x14:dxf>
              <font>
                <b/>
                <i val="0"/>
                <color theme="0"/>
              </font>
              <fill>
                <patternFill>
                  <bgColor theme="9"/>
                </patternFill>
              </fill>
            </x14:dxf>
          </x14:cfRule>
          <xm:sqref>F63</xm:sqref>
        </x14:conditionalFormatting>
        <x14:conditionalFormatting xmlns:xm="http://schemas.microsoft.com/office/excel/2006/main">
          <x14:cfRule type="containsText" priority="23" operator="containsText" id="{FB149F10-4A72-4F6B-BB0D-5BA69054C45A}">
            <xm:f>NOT(ISERROR(SEARCH('Code Lists'!$C$5,F64)))</xm:f>
            <xm:f>'Code Lists'!$C$5</xm:f>
            <x14:dxf>
              <font>
                <b/>
                <i val="0"/>
                <color theme="0"/>
              </font>
              <fill>
                <patternFill>
                  <bgColor theme="5"/>
                </patternFill>
              </fill>
            </x14:dxf>
          </x14:cfRule>
          <x14:cfRule type="containsText" priority="24" operator="containsText" id="{962EA0EC-558C-45EA-AF53-E92333AFE325}">
            <xm:f>NOT(ISERROR(SEARCH('Code Lists'!$C$4,F64)))</xm:f>
            <xm:f>'Code Lists'!$C$4</xm:f>
            <x14:dxf>
              <font>
                <b/>
                <i val="0"/>
                <color theme="0"/>
              </font>
              <fill>
                <patternFill>
                  <bgColor rgb="FFC00000"/>
                </patternFill>
              </fill>
            </x14:dxf>
          </x14:cfRule>
          <xm:sqref>F64</xm:sqref>
        </x14:conditionalFormatting>
        <x14:conditionalFormatting xmlns:xm="http://schemas.microsoft.com/office/excel/2006/main">
          <x14:cfRule type="containsText" priority="22" operator="containsText" id="{10BE07A9-B659-4C24-921D-E013A79816A7}">
            <xm:f>NOT(ISERROR(SEARCH('Code Lists'!$C$6,F64)))</xm:f>
            <xm:f>'Code Lists'!$C$6</xm:f>
            <x14:dxf>
              <font>
                <b/>
                <i val="0"/>
                <color theme="0"/>
              </font>
              <fill>
                <patternFill>
                  <bgColor theme="9"/>
                </patternFill>
              </fill>
            </x14:dxf>
          </x14:cfRule>
          <xm:sqref>F64</xm:sqref>
        </x14:conditionalFormatting>
        <x14:conditionalFormatting xmlns:xm="http://schemas.microsoft.com/office/excel/2006/main">
          <x14:cfRule type="containsText" priority="20" operator="containsText" id="{6BE4D68F-05F5-4D6B-8605-412D5836A6F1}">
            <xm:f>NOT(ISERROR(SEARCH('Code Lists'!$C$5,E74)))</xm:f>
            <xm:f>'Code Lists'!$C$5</xm:f>
            <x14:dxf>
              <font>
                <b/>
                <i val="0"/>
                <color theme="0"/>
              </font>
              <fill>
                <patternFill>
                  <bgColor theme="5"/>
                </patternFill>
              </fill>
            </x14:dxf>
          </x14:cfRule>
          <x14:cfRule type="containsText" priority="21" operator="containsText" id="{A3E6998B-0651-4120-B8AD-08E837D0DE00}">
            <xm:f>NOT(ISERROR(SEARCH('Code Lists'!$C$4,E74)))</xm:f>
            <xm:f>'Code Lists'!$C$4</xm:f>
            <x14:dxf>
              <font>
                <b/>
                <i val="0"/>
                <color theme="0"/>
              </font>
              <fill>
                <patternFill>
                  <bgColor rgb="FFC00000"/>
                </patternFill>
              </fill>
            </x14:dxf>
          </x14:cfRule>
          <xm:sqref>E74</xm:sqref>
        </x14:conditionalFormatting>
        <x14:conditionalFormatting xmlns:xm="http://schemas.microsoft.com/office/excel/2006/main">
          <x14:cfRule type="containsText" priority="19" operator="containsText" id="{B4AC2F13-FB1E-416E-B0C5-8FE3DE216362}">
            <xm:f>NOT(ISERROR(SEARCH('Code Lists'!$C$6,E74)))</xm:f>
            <xm:f>'Code Lists'!$C$6</xm:f>
            <x14:dxf>
              <font>
                <b/>
                <i val="0"/>
                <color theme="0"/>
              </font>
              <fill>
                <patternFill>
                  <bgColor theme="9"/>
                </patternFill>
              </fill>
            </x14:dxf>
          </x14:cfRule>
          <xm:sqref>E74</xm:sqref>
        </x14:conditionalFormatting>
        <x14:conditionalFormatting xmlns:xm="http://schemas.microsoft.com/office/excel/2006/main">
          <x14:cfRule type="containsText" priority="17" operator="containsText" id="{B7745FF2-11CE-46CA-BF65-ABCF13D92EAC}">
            <xm:f>NOT(ISERROR(SEARCH('Code Lists'!$C$5,E75)))</xm:f>
            <xm:f>'Code Lists'!$C$5</xm:f>
            <x14:dxf>
              <font>
                <b/>
                <i val="0"/>
                <color theme="0"/>
              </font>
              <fill>
                <patternFill>
                  <bgColor theme="5"/>
                </patternFill>
              </fill>
            </x14:dxf>
          </x14:cfRule>
          <x14:cfRule type="containsText" priority="18" operator="containsText" id="{06F923D8-5D79-4C78-AAE3-8D9791DFE9A6}">
            <xm:f>NOT(ISERROR(SEARCH('Code Lists'!$C$4,E75)))</xm:f>
            <xm:f>'Code Lists'!$C$4</xm:f>
            <x14:dxf>
              <font>
                <b/>
                <i val="0"/>
                <color theme="0"/>
              </font>
              <fill>
                <patternFill>
                  <bgColor rgb="FFC00000"/>
                </patternFill>
              </fill>
            </x14:dxf>
          </x14:cfRule>
          <xm:sqref>E75</xm:sqref>
        </x14:conditionalFormatting>
        <x14:conditionalFormatting xmlns:xm="http://schemas.microsoft.com/office/excel/2006/main">
          <x14:cfRule type="containsText" priority="16" operator="containsText" id="{6CEC8B30-50CE-4184-A7DD-2E8DCBA74076}">
            <xm:f>NOT(ISERROR(SEARCH('Code Lists'!$C$6,E75)))</xm:f>
            <xm:f>'Code Lists'!$C$6</xm:f>
            <x14:dxf>
              <font>
                <b/>
                <i val="0"/>
                <color theme="0"/>
              </font>
              <fill>
                <patternFill>
                  <bgColor theme="9"/>
                </patternFill>
              </fill>
            </x14:dxf>
          </x14:cfRule>
          <xm:sqref>E75</xm:sqref>
        </x14:conditionalFormatting>
        <x14:conditionalFormatting xmlns:xm="http://schemas.microsoft.com/office/excel/2006/main">
          <x14:cfRule type="containsText" priority="14" operator="containsText" id="{B80D0311-C885-496C-AC19-0F6A85AA8F38}">
            <xm:f>NOT(ISERROR(SEARCH('Code Lists'!$C$5,E76)))</xm:f>
            <xm:f>'Code Lists'!$C$5</xm:f>
            <x14:dxf>
              <font>
                <b/>
                <i val="0"/>
                <color theme="0"/>
              </font>
              <fill>
                <patternFill>
                  <bgColor theme="5"/>
                </patternFill>
              </fill>
            </x14:dxf>
          </x14:cfRule>
          <x14:cfRule type="containsText" priority="15" operator="containsText" id="{563BB3C3-5283-4DA4-92D8-E0B6B668A627}">
            <xm:f>NOT(ISERROR(SEARCH('Code Lists'!$C$4,E76)))</xm:f>
            <xm:f>'Code Lists'!$C$4</xm:f>
            <x14:dxf>
              <font>
                <b/>
                <i val="0"/>
                <color theme="0"/>
              </font>
              <fill>
                <patternFill>
                  <bgColor rgb="FFC00000"/>
                </patternFill>
              </fill>
            </x14:dxf>
          </x14:cfRule>
          <xm:sqref>E76</xm:sqref>
        </x14:conditionalFormatting>
        <x14:conditionalFormatting xmlns:xm="http://schemas.microsoft.com/office/excel/2006/main">
          <x14:cfRule type="containsText" priority="13" operator="containsText" id="{AF6BB892-C94C-4C5D-AAAC-FF2AE6B0BAE2}">
            <xm:f>NOT(ISERROR(SEARCH('Code Lists'!$C$6,E76)))</xm:f>
            <xm:f>'Code Lists'!$C$6</xm:f>
            <x14:dxf>
              <font>
                <b/>
                <i val="0"/>
                <color theme="0"/>
              </font>
              <fill>
                <patternFill>
                  <bgColor theme="9"/>
                </patternFill>
              </fill>
            </x14:dxf>
          </x14:cfRule>
          <xm:sqref>E76</xm:sqref>
        </x14:conditionalFormatting>
        <x14:conditionalFormatting xmlns:xm="http://schemas.microsoft.com/office/excel/2006/main">
          <x14:cfRule type="containsText" priority="11" operator="containsText" id="{C3662CFD-58D5-4B14-A809-79577F5236A9}">
            <xm:f>NOT(ISERROR(SEARCH('Code Lists'!$C$5,E77)))</xm:f>
            <xm:f>'Code Lists'!$C$5</xm:f>
            <x14:dxf>
              <font>
                <b/>
                <i val="0"/>
                <color theme="0"/>
              </font>
              <fill>
                <patternFill>
                  <bgColor theme="5"/>
                </patternFill>
              </fill>
            </x14:dxf>
          </x14:cfRule>
          <x14:cfRule type="containsText" priority="12" operator="containsText" id="{876EC4AB-3956-4347-AA20-3793C3F814C9}">
            <xm:f>NOT(ISERROR(SEARCH('Code Lists'!$C$4,E77)))</xm:f>
            <xm:f>'Code Lists'!$C$4</xm:f>
            <x14:dxf>
              <font>
                <b/>
                <i val="0"/>
                <color theme="0"/>
              </font>
              <fill>
                <patternFill>
                  <bgColor rgb="FFC00000"/>
                </patternFill>
              </fill>
            </x14:dxf>
          </x14:cfRule>
          <xm:sqref>E77</xm:sqref>
        </x14:conditionalFormatting>
        <x14:conditionalFormatting xmlns:xm="http://schemas.microsoft.com/office/excel/2006/main">
          <x14:cfRule type="containsText" priority="10" operator="containsText" id="{5FC2DD2F-DC15-4356-B97A-96027DF41B84}">
            <xm:f>NOT(ISERROR(SEARCH('Code Lists'!$C$6,E77)))</xm:f>
            <xm:f>'Code Lists'!$C$6</xm:f>
            <x14:dxf>
              <font>
                <b/>
                <i val="0"/>
                <color theme="0"/>
              </font>
              <fill>
                <patternFill>
                  <bgColor theme="9"/>
                </patternFill>
              </fill>
            </x14:dxf>
          </x14:cfRule>
          <xm:sqref>E77</xm:sqref>
        </x14:conditionalFormatting>
        <x14:conditionalFormatting xmlns:xm="http://schemas.microsoft.com/office/excel/2006/main">
          <x14:cfRule type="containsText" priority="8" operator="containsText" id="{4089A225-56A3-4A67-AC1C-94242BDEF5DA}">
            <xm:f>NOT(ISERROR(SEARCH('Code Lists'!$C$5,E78)))</xm:f>
            <xm:f>'Code Lists'!$C$5</xm:f>
            <x14:dxf>
              <font>
                <b/>
                <i val="0"/>
                <color theme="0"/>
              </font>
              <fill>
                <patternFill>
                  <bgColor theme="5"/>
                </patternFill>
              </fill>
            </x14:dxf>
          </x14:cfRule>
          <x14:cfRule type="containsText" priority="9" operator="containsText" id="{DA4BC184-E20F-4B63-8B5C-53F810F77BD8}">
            <xm:f>NOT(ISERROR(SEARCH('Code Lists'!$C$4,E78)))</xm:f>
            <xm:f>'Code Lists'!$C$4</xm:f>
            <x14:dxf>
              <font>
                <b/>
                <i val="0"/>
                <color theme="0"/>
              </font>
              <fill>
                <patternFill>
                  <bgColor rgb="FFC00000"/>
                </patternFill>
              </fill>
            </x14:dxf>
          </x14:cfRule>
          <xm:sqref>E78</xm:sqref>
        </x14:conditionalFormatting>
        <x14:conditionalFormatting xmlns:xm="http://schemas.microsoft.com/office/excel/2006/main">
          <x14:cfRule type="containsText" priority="7" operator="containsText" id="{59AA198E-9A0A-47A5-BD27-253C4A2A5B9F}">
            <xm:f>NOT(ISERROR(SEARCH('Code Lists'!$C$6,E78)))</xm:f>
            <xm:f>'Code Lists'!$C$6</xm:f>
            <x14:dxf>
              <font>
                <b/>
                <i val="0"/>
                <color theme="0"/>
              </font>
              <fill>
                <patternFill>
                  <bgColor theme="9"/>
                </patternFill>
              </fill>
            </x14:dxf>
          </x14:cfRule>
          <xm:sqref>E78</xm:sqref>
        </x14:conditionalFormatting>
        <x14:conditionalFormatting xmlns:xm="http://schemas.microsoft.com/office/excel/2006/main">
          <x14:cfRule type="containsText" priority="5" operator="containsText" id="{3CAD4D20-48CB-4ACD-9FDB-BA6DEED543CD}">
            <xm:f>NOT(ISERROR(SEARCH('Code Lists'!$C$5,F74)))</xm:f>
            <xm:f>'Code Lists'!$C$5</xm:f>
            <x14:dxf>
              <font>
                <b/>
                <i val="0"/>
                <color theme="0"/>
              </font>
              <fill>
                <patternFill>
                  <bgColor theme="5"/>
                </patternFill>
              </fill>
            </x14:dxf>
          </x14:cfRule>
          <x14:cfRule type="containsText" priority="6" operator="containsText" id="{3B74DE9D-FA86-40A3-A580-A97247198505}">
            <xm:f>NOT(ISERROR(SEARCH('Code Lists'!$C$4,F74)))</xm:f>
            <xm:f>'Code Lists'!$C$4</xm:f>
            <x14:dxf>
              <font>
                <b/>
                <i val="0"/>
                <color theme="0"/>
              </font>
              <fill>
                <patternFill>
                  <bgColor rgb="FFC00000"/>
                </patternFill>
              </fill>
            </x14:dxf>
          </x14:cfRule>
          <xm:sqref>F74:F78</xm:sqref>
        </x14:conditionalFormatting>
        <x14:conditionalFormatting xmlns:xm="http://schemas.microsoft.com/office/excel/2006/main">
          <x14:cfRule type="containsText" priority="4" operator="containsText" id="{BF5FCCA9-5CAD-4AB2-8250-8A104162CEBA}">
            <xm:f>NOT(ISERROR(SEARCH('Code Lists'!$C$6,F74)))</xm:f>
            <xm:f>'Code Lists'!$C$6</xm:f>
            <x14:dxf>
              <font>
                <b/>
                <i val="0"/>
                <color theme="0"/>
              </font>
              <fill>
                <patternFill>
                  <bgColor theme="9"/>
                </patternFill>
              </fill>
            </x14:dxf>
          </x14:cfRule>
          <xm:sqref>F74:F78</xm:sqref>
        </x14:conditionalFormatting>
        <x14:conditionalFormatting xmlns:xm="http://schemas.microsoft.com/office/excel/2006/main">
          <x14:cfRule type="containsText" priority="2" operator="containsText" id="{EAD4B98D-7278-4888-8C79-8236899E3186}">
            <xm:f>NOT(ISERROR(SEARCH('Code Lists'!$C$5,E42)))</xm:f>
            <xm:f>'Code Lists'!$C$5</xm:f>
            <x14:dxf>
              <font>
                <b/>
                <i val="0"/>
                <color theme="0"/>
              </font>
              <fill>
                <patternFill>
                  <bgColor theme="5"/>
                </patternFill>
              </fill>
            </x14:dxf>
          </x14:cfRule>
          <x14:cfRule type="containsText" priority="3" operator="containsText" id="{C83D5CF0-936A-4944-868B-20ED7A8F100A}">
            <xm:f>NOT(ISERROR(SEARCH('Code Lists'!$C$4,E42)))</xm:f>
            <xm:f>'Code Lists'!$C$4</xm:f>
            <x14:dxf>
              <font>
                <b/>
                <i val="0"/>
                <color theme="0"/>
              </font>
              <fill>
                <patternFill>
                  <bgColor rgb="FFC00000"/>
                </patternFill>
              </fill>
            </x14:dxf>
          </x14:cfRule>
          <xm:sqref>E42:F42</xm:sqref>
        </x14:conditionalFormatting>
        <x14:conditionalFormatting xmlns:xm="http://schemas.microsoft.com/office/excel/2006/main">
          <x14:cfRule type="containsText" priority="1" operator="containsText" id="{D0EC2F97-A3F7-432F-AEF6-2B5BE6C568D7}">
            <xm:f>NOT(ISERROR(SEARCH('Code Lists'!$C$6,E42)))</xm:f>
            <xm:f>'Code Lists'!$C$6</xm:f>
            <x14:dxf>
              <font>
                <b/>
                <i val="0"/>
                <color theme="0"/>
              </font>
              <fill>
                <patternFill>
                  <bgColor theme="9"/>
                </patternFill>
              </fill>
            </x14:dxf>
          </x14:cfRule>
          <xm:sqref>E42:F42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3AB4648-D1BF-41DC-BB12-1503E49A2785}">
          <x14:formula1>
            <xm:f>'Code Lists'!$C$3:$C$6</xm:f>
          </x14:formula1>
          <xm:sqref>E42:F50 E8:F13 E62:F64 E74:F78 E40:F40 E23:F28</xm:sqref>
        </x14:dataValidation>
        <x14:dataValidation type="list" allowBlank="1" showInputMessage="1" showErrorMessage="1" xr:uid="{C2438F76-F1D6-415E-8655-10BF2468576A}">
          <x14:formula1>
            <xm:f>'Code Lists'!$C$8:$C$12</xm:f>
          </x14:formula1>
          <xm:sqref>G42:G50 G62:G66 G74:G78 G8:G13 G40 G23:G28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078B4-F51D-496F-A8F0-FF636DA5C1CD}">
  <sheetPr>
    <pageSetUpPr fitToPage="1"/>
  </sheetPr>
  <dimension ref="A1:H42"/>
  <sheetViews>
    <sheetView zoomScale="80" zoomScaleNormal="80" workbookViewId="0"/>
  </sheetViews>
  <sheetFormatPr defaultColWidth="9.1796875" defaultRowHeight="14.5" x14ac:dyDescent="0.35"/>
  <cols>
    <col min="1" max="1" width="37.81640625" customWidth="1"/>
    <col min="2" max="3" width="32.453125" customWidth="1"/>
    <col min="4" max="4" width="32.7265625" customWidth="1"/>
    <col min="5" max="5" width="32" customWidth="1"/>
    <col min="6" max="6" width="31.453125" bestFit="1" customWidth="1"/>
    <col min="7" max="7" width="31.453125" customWidth="1"/>
    <col min="8" max="8" width="40" customWidth="1"/>
  </cols>
  <sheetData>
    <row r="1" spans="1:8" ht="12.75" customHeight="1" thickBot="1" x14ac:dyDescent="0.4"/>
    <row r="2" spans="1:8" ht="36.75" customHeight="1" thickBot="1" x14ac:dyDescent="0.4">
      <c r="A2" s="385" t="s">
        <v>107</v>
      </c>
      <c r="B2" s="386"/>
      <c r="C2" s="386"/>
      <c r="D2" s="386"/>
      <c r="E2" s="386"/>
      <c r="F2" s="386"/>
      <c r="G2" s="387"/>
      <c r="H2" s="388"/>
    </row>
    <row r="3" spans="1:8" ht="163.5" customHeight="1" thickTop="1" x14ac:dyDescent="0.35">
      <c r="A3" s="401" t="s">
        <v>469</v>
      </c>
      <c r="B3" s="402"/>
      <c r="C3" s="402"/>
      <c r="D3" s="402"/>
      <c r="E3" s="402"/>
      <c r="F3" s="402"/>
      <c r="G3" s="402"/>
      <c r="H3" s="403"/>
    </row>
    <row r="4" spans="1:8" ht="14.5" customHeight="1" thickBot="1" x14ac:dyDescent="0.4">
      <c r="A4" s="224"/>
      <c r="B4" s="122"/>
      <c r="C4" s="122"/>
      <c r="D4" s="122"/>
      <c r="E4" s="122"/>
      <c r="F4" s="122"/>
      <c r="G4" s="122"/>
      <c r="H4" s="225"/>
    </row>
    <row r="5" spans="1:8" ht="21" thickTop="1" thickBot="1" x14ac:dyDescent="0.4">
      <c r="A5" s="392" t="s">
        <v>106</v>
      </c>
      <c r="B5" s="316"/>
      <c r="C5" s="316"/>
      <c r="D5" s="316"/>
      <c r="E5" s="316"/>
      <c r="F5" s="316"/>
      <c r="G5" s="316"/>
      <c r="H5" s="393"/>
    </row>
    <row r="6" spans="1:8" ht="314.25" hidden="1" customHeight="1" thickTop="1" x14ac:dyDescent="0.35">
      <c r="A6" s="389" t="s">
        <v>105</v>
      </c>
      <c r="B6" s="390"/>
      <c r="C6" s="390"/>
      <c r="D6" s="390"/>
      <c r="E6" s="390"/>
      <c r="F6" s="390"/>
      <c r="G6" s="390"/>
      <c r="H6" s="391"/>
    </row>
    <row r="7" spans="1:8" ht="42.5" thickTop="1" x14ac:dyDescent="0.35">
      <c r="A7" s="226" t="s">
        <v>49</v>
      </c>
      <c r="B7" s="58" t="s">
        <v>99</v>
      </c>
      <c r="C7" s="58" t="s">
        <v>475</v>
      </c>
      <c r="D7" s="58" t="s">
        <v>476</v>
      </c>
      <c r="E7" s="58" t="s">
        <v>47</v>
      </c>
      <c r="F7" s="58" t="s">
        <v>46</v>
      </c>
      <c r="G7" s="58" t="s">
        <v>45</v>
      </c>
      <c r="H7" s="227" t="s">
        <v>44</v>
      </c>
    </row>
    <row r="8" spans="1:8" ht="385" customHeight="1" x14ac:dyDescent="0.35">
      <c r="A8" s="228" t="s">
        <v>484</v>
      </c>
      <c r="B8" s="121" t="s">
        <v>485</v>
      </c>
      <c r="C8" s="121"/>
      <c r="D8" s="206"/>
      <c r="E8" s="53" t="s">
        <v>39</v>
      </c>
      <c r="F8" s="53" t="s">
        <v>39</v>
      </c>
      <c r="G8" s="53" t="s">
        <v>39</v>
      </c>
      <c r="H8" s="229"/>
    </row>
    <row r="9" spans="1:8" ht="112" x14ac:dyDescent="0.35">
      <c r="A9" s="230" t="s">
        <v>444</v>
      </c>
      <c r="B9" s="208" t="s">
        <v>470</v>
      </c>
      <c r="C9" s="121"/>
      <c r="D9" s="206"/>
      <c r="E9" s="53" t="s">
        <v>39</v>
      </c>
      <c r="F9" s="53" t="s">
        <v>39</v>
      </c>
      <c r="G9" s="53" t="s">
        <v>39</v>
      </c>
      <c r="H9" s="229"/>
    </row>
    <row r="10" spans="1:8" ht="96.5" customHeight="1" x14ac:dyDescent="0.35">
      <c r="A10" s="230" t="s">
        <v>486</v>
      </c>
      <c r="B10" s="208" t="s">
        <v>487</v>
      </c>
      <c r="C10" s="121"/>
      <c r="D10" s="206"/>
      <c r="E10" s="53" t="s">
        <v>39</v>
      </c>
      <c r="F10" s="53" t="s">
        <v>39</v>
      </c>
      <c r="G10" s="53" t="s">
        <v>39</v>
      </c>
      <c r="H10" s="229"/>
    </row>
    <row r="11" spans="1:8" ht="80.150000000000006" customHeight="1" x14ac:dyDescent="0.35">
      <c r="A11" s="231" t="s">
        <v>104</v>
      </c>
      <c r="B11" s="121" t="s">
        <v>103</v>
      </c>
      <c r="C11" s="204"/>
      <c r="D11" s="208"/>
      <c r="E11" s="53" t="s">
        <v>39</v>
      </c>
      <c r="F11" s="53" t="s">
        <v>39</v>
      </c>
      <c r="G11" s="53" t="s">
        <v>39</v>
      </c>
      <c r="H11" s="232"/>
    </row>
    <row r="12" spans="1:8" ht="199" customHeight="1" x14ac:dyDescent="0.35">
      <c r="A12" s="228" t="s">
        <v>102</v>
      </c>
      <c r="B12" s="109" t="s">
        <v>472</v>
      </c>
      <c r="C12" s="109"/>
      <c r="D12" s="161"/>
      <c r="E12" s="53" t="s">
        <v>39</v>
      </c>
      <c r="F12" s="53" t="s">
        <v>39</v>
      </c>
      <c r="G12" s="53" t="s">
        <v>39</v>
      </c>
      <c r="H12" s="160"/>
    </row>
    <row r="13" spans="1:8" ht="97" customHeight="1" x14ac:dyDescent="0.35">
      <c r="A13" s="233" t="s">
        <v>101</v>
      </c>
      <c r="B13" s="216" t="s">
        <v>483</v>
      </c>
      <c r="C13" s="216"/>
      <c r="D13" s="161"/>
      <c r="E13" s="53" t="s">
        <v>39</v>
      </c>
      <c r="F13" s="53" t="s">
        <v>39</v>
      </c>
      <c r="G13" s="53" t="s">
        <v>39</v>
      </c>
      <c r="H13" s="160"/>
    </row>
    <row r="14" spans="1:8" ht="97" customHeight="1" thickBot="1" x14ac:dyDescent="0.4">
      <c r="A14" s="242" t="s">
        <v>500</v>
      </c>
      <c r="B14" s="216" t="s">
        <v>501</v>
      </c>
      <c r="C14" s="216"/>
      <c r="D14" s="243"/>
      <c r="E14" s="53" t="s">
        <v>39</v>
      </c>
      <c r="F14" s="53" t="s">
        <v>39</v>
      </c>
      <c r="G14" s="53" t="s">
        <v>39</v>
      </c>
      <c r="H14" s="244"/>
    </row>
    <row r="15" spans="1:8" ht="16" thickTop="1" x14ac:dyDescent="0.35">
      <c r="A15" s="396" t="s">
        <v>38</v>
      </c>
      <c r="B15" s="397"/>
      <c r="C15" s="170"/>
      <c r="D15" s="120" t="s">
        <v>30</v>
      </c>
      <c r="E15" s="61">
        <f>COUNTIF(E8:E14,'Code Lists'!C6)</f>
        <v>0</v>
      </c>
      <c r="F15" s="61">
        <f>COUNTIF(F8:F14,'Code Lists'!C6)</f>
        <v>0</v>
      </c>
      <c r="G15" s="291"/>
      <c r="H15" s="372"/>
    </row>
    <row r="16" spans="1:8" ht="15.5" x14ac:dyDescent="0.35">
      <c r="A16" s="368"/>
      <c r="B16" s="398"/>
      <c r="C16" s="170"/>
      <c r="D16" s="120" t="s">
        <v>29</v>
      </c>
      <c r="E16" s="61">
        <f>COUNTIF(E8:E14,'Code Lists'!C5)</f>
        <v>0</v>
      </c>
      <c r="F16" s="61">
        <f>COUNTIF(F8:F14,'Code Lists'!C5)</f>
        <v>0</v>
      </c>
      <c r="G16" s="292"/>
      <c r="H16" s="373"/>
    </row>
    <row r="17" spans="1:8" ht="16" thickBot="1" x14ac:dyDescent="0.4">
      <c r="A17" s="399"/>
      <c r="B17" s="400"/>
      <c r="C17" s="173"/>
      <c r="D17" s="234" t="s">
        <v>28</v>
      </c>
      <c r="E17" s="134">
        <f>COUNTIF(E8:E14,'Code Lists'!C4)</f>
        <v>0</v>
      </c>
      <c r="F17" s="134">
        <f>COUNTIF(F8:F14,'Code Lists'!C4)</f>
        <v>0</v>
      </c>
      <c r="G17" s="394"/>
      <c r="H17" s="395"/>
    </row>
    <row r="18" spans="1:8" ht="15" thickBot="1" x14ac:dyDescent="0.4">
      <c r="A18" s="119"/>
      <c r="B18" s="119"/>
      <c r="C18" s="119"/>
      <c r="D18" s="119"/>
      <c r="E18" s="119"/>
      <c r="F18" s="119"/>
      <c r="G18" s="223"/>
      <c r="H18" s="223"/>
    </row>
    <row r="19" spans="1:8" ht="22" thickTop="1" thickBot="1" x14ac:dyDescent="0.4">
      <c r="A19" s="118" t="s">
        <v>100</v>
      </c>
      <c r="B19" s="117"/>
      <c r="C19" s="117"/>
      <c r="D19" s="117"/>
      <c r="E19" s="117"/>
      <c r="F19" s="117"/>
      <c r="G19" s="117"/>
      <c r="H19" s="116"/>
    </row>
    <row r="20" spans="1:8" ht="25" customHeight="1" x14ac:dyDescent="0.35">
      <c r="A20" s="384"/>
      <c r="B20" s="384"/>
      <c r="C20" s="384"/>
      <c r="D20" s="384"/>
      <c r="E20" s="384"/>
      <c r="F20" s="384"/>
      <c r="G20" s="384"/>
      <c r="H20" s="384"/>
    </row>
    <row r="21" spans="1:8" ht="42" x14ac:dyDescent="0.35">
      <c r="A21" s="200" t="s">
        <v>49</v>
      </c>
      <c r="B21" s="201" t="s">
        <v>99</v>
      </c>
      <c r="C21" s="58" t="s">
        <v>475</v>
      </c>
      <c r="D21" s="58" t="s">
        <v>476</v>
      </c>
      <c r="E21" s="115" t="s">
        <v>47</v>
      </c>
      <c r="F21" s="115" t="s">
        <v>46</v>
      </c>
      <c r="G21" s="114" t="s">
        <v>45</v>
      </c>
      <c r="H21" s="113" t="s">
        <v>44</v>
      </c>
    </row>
    <row r="22" spans="1:8" ht="165.75" customHeight="1" x14ac:dyDescent="0.35">
      <c r="A22" s="235" t="s">
        <v>426</v>
      </c>
      <c r="B22" s="67" t="s">
        <v>425</v>
      </c>
      <c r="C22" s="68"/>
      <c r="D22" s="67"/>
      <c r="E22" s="53" t="s">
        <v>39</v>
      </c>
      <c r="F22" s="53" t="s">
        <v>39</v>
      </c>
      <c r="G22" s="53" t="s">
        <v>39</v>
      </c>
      <c r="H22" s="54"/>
    </row>
    <row r="23" spans="1:8" ht="165.75" customHeight="1" x14ac:dyDescent="0.35">
      <c r="A23" s="205" t="s">
        <v>473</v>
      </c>
      <c r="B23" s="207" t="s">
        <v>364</v>
      </c>
      <c r="C23" s="171"/>
      <c r="D23" s="171"/>
      <c r="E23" s="53" t="s">
        <v>39</v>
      </c>
      <c r="F23" s="53" t="s">
        <v>39</v>
      </c>
      <c r="G23" s="53" t="s">
        <v>39</v>
      </c>
      <c r="H23" s="54"/>
    </row>
    <row r="24" spans="1:8" ht="275" x14ac:dyDescent="0.35">
      <c r="A24" s="205" t="s">
        <v>423</v>
      </c>
      <c r="B24" s="205" t="s">
        <v>451</v>
      </c>
      <c r="C24" s="205"/>
      <c r="D24" s="206"/>
      <c r="E24" s="53" t="s">
        <v>39</v>
      </c>
      <c r="F24" s="53" t="s">
        <v>39</v>
      </c>
      <c r="G24" s="53" t="s">
        <v>39</v>
      </c>
      <c r="H24" s="54"/>
    </row>
    <row r="25" spans="1:8" ht="137.5" x14ac:dyDescent="0.35">
      <c r="A25" s="202" t="s">
        <v>424</v>
      </c>
      <c r="B25" s="203" t="s">
        <v>365</v>
      </c>
      <c r="C25" s="171"/>
      <c r="D25" s="112"/>
      <c r="E25" s="53" t="s">
        <v>39</v>
      </c>
      <c r="F25" s="53" t="s">
        <v>39</v>
      </c>
      <c r="G25" s="53" t="s">
        <v>39</v>
      </c>
      <c r="H25" s="54"/>
    </row>
    <row r="26" spans="1:8" ht="116.5" customHeight="1" x14ac:dyDescent="0.35">
      <c r="A26" s="68" t="s">
        <v>426</v>
      </c>
      <c r="B26" s="67" t="s">
        <v>425</v>
      </c>
      <c r="C26" s="171"/>
      <c r="D26" s="112"/>
      <c r="E26" s="53" t="s">
        <v>39</v>
      </c>
      <c r="F26" s="53" t="s">
        <v>39</v>
      </c>
      <c r="G26" s="53" t="s">
        <v>39</v>
      </c>
      <c r="H26" s="54"/>
    </row>
    <row r="27" spans="1:8" ht="245.5" customHeight="1" x14ac:dyDescent="0.35">
      <c r="A27" s="68" t="s">
        <v>488</v>
      </c>
      <c r="B27" s="67" t="s">
        <v>439</v>
      </c>
      <c r="C27" s="171"/>
      <c r="D27" s="163"/>
      <c r="E27" s="53" t="s">
        <v>39</v>
      </c>
      <c r="F27" s="53" t="s">
        <v>39</v>
      </c>
      <c r="G27" s="53" t="s">
        <v>39</v>
      </c>
      <c r="H27" s="54"/>
    </row>
    <row r="28" spans="1:8" ht="133.5" customHeight="1" x14ac:dyDescent="0.35">
      <c r="A28" s="68" t="s">
        <v>98</v>
      </c>
      <c r="B28" s="67" t="s">
        <v>427</v>
      </c>
      <c r="C28" s="171"/>
      <c r="D28" s="163"/>
      <c r="E28" s="53" t="s">
        <v>39</v>
      </c>
      <c r="F28" s="53" t="s">
        <v>39</v>
      </c>
      <c r="G28" s="53" t="s">
        <v>39</v>
      </c>
      <c r="H28" s="54"/>
    </row>
    <row r="29" spans="1:8" ht="97" customHeight="1" x14ac:dyDescent="0.35">
      <c r="A29" s="242" t="s">
        <v>492</v>
      </c>
      <c r="B29" s="216" t="s">
        <v>493</v>
      </c>
      <c r="C29" s="216"/>
      <c r="D29" s="243"/>
      <c r="E29" s="53" t="s">
        <v>39</v>
      </c>
      <c r="F29" s="53" t="s">
        <v>39</v>
      </c>
      <c r="G29" s="53" t="s">
        <v>39</v>
      </c>
      <c r="H29" s="244"/>
    </row>
    <row r="30" spans="1:8" ht="250.5" customHeight="1" x14ac:dyDescent="0.35">
      <c r="A30" s="111" t="s">
        <v>428</v>
      </c>
      <c r="B30" s="110" t="s">
        <v>440</v>
      </c>
      <c r="C30" s="110"/>
      <c r="D30" s="163"/>
      <c r="E30" s="53" t="s">
        <v>39</v>
      </c>
      <c r="F30" s="53" t="s">
        <v>39</v>
      </c>
      <c r="G30" s="53" t="s">
        <v>39</v>
      </c>
      <c r="H30" s="54"/>
    </row>
    <row r="31" spans="1:8" ht="140.5" customHeight="1" x14ac:dyDescent="0.35">
      <c r="A31" s="111" t="s">
        <v>97</v>
      </c>
      <c r="B31" s="110" t="s">
        <v>96</v>
      </c>
      <c r="C31" s="110"/>
      <c r="D31" s="163"/>
      <c r="E31" s="53" t="s">
        <v>39</v>
      </c>
      <c r="F31" s="53" t="s">
        <v>39</v>
      </c>
      <c r="G31" s="53" t="s">
        <v>39</v>
      </c>
      <c r="H31" s="54"/>
    </row>
    <row r="32" spans="1:8" ht="145" customHeight="1" thickBot="1" x14ac:dyDescent="0.4">
      <c r="A32" s="65" t="s">
        <v>366</v>
      </c>
      <c r="B32" s="64" t="s">
        <v>94</v>
      </c>
      <c r="C32" s="171"/>
      <c r="D32" s="163"/>
      <c r="E32" s="53" t="s">
        <v>39</v>
      </c>
      <c r="F32" s="53" t="s">
        <v>39</v>
      </c>
      <c r="G32" s="53" t="s">
        <v>39</v>
      </c>
      <c r="H32" s="108"/>
    </row>
    <row r="33" spans="1:7" ht="18" x14ac:dyDescent="0.4">
      <c r="A33" s="107" t="s">
        <v>93</v>
      </c>
      <c r="B33" s="106" t="s">
        <v>38</v>
      </c>
      <c r="C33" s="172"/>
      <c r="D33" s="236" t="s">
        <v>30</v>
      </c>
      <c r="E33" s="104">
        <f>COUNTIF(E22:E32,'Code Lists'!C6)</f>
        <v>0</v>
      </c>
      <c r="F33" s="61">
        <f>COUNTIF(F22:F32,'Code Lists'!C6)</f>
        <v>0</v>
      </c>
    </row>
    <row r="34" spans="1:7" ht="15.5" x14ac:dyDescent="0.35">
      <c r="B34" s="105"/>
      <c r="C34" s="170"/>
      <c r="D34" s="237" t="s">
        <v>29</v>
      </c>
      <c r="E34" s="104">
        <f>COUNTIF(E22:E32,'Code Lists'!C5)</f>
        <v>0</v>
      </c>
      <c r="F34" s="61">
        <f>COUNTIF(F22:F32,'Code Lists'!C5)</f>
        <v>0</v>
      </c>
    </row>
    <row r="35" spans="1:7" ht="16" thickBot="1" x14ac:dyDescent="0.4">
      <c r="A35" s="20" t="s">
        <v>92</v>
      </c>
      <c r="B35" s="170"/>
      <c r="C35" s="170"/>
      <c r="D35" s="238" t="s">
        <v>28</v>
      </c>
      <c r="E35" s="104">
        <f>COUNTIF(E22:E32,'Code Lists'!$C$4)</f>
        <v>0</v>
      </c>
      <c r="F35" s="104">
        <f>COUNTIF(F22:F32,'Code Lists'!$C$4)</f>
        <v>0</v>
      </c>
      <c r="G35" s="104"/>
    </row>
    <row r="36" spans="1:7" x14ac:dyDescent="0.35">
      <c r="A36" s="20" t="s">
        <v>91</v>
      </c>
    </row>
    <row r="37" spans="1:7" x14ac:dyDescent="0.35">
      <c r="A37" s="103" t="s">
        <v>90</v>
      </c>
      <c r="B37" s="36"/>
      <c r="C37" s="36"/>
    </row>
    <row r="38" spans="1:7" x14ac:dyDescent="0.35">
      <c r="A38" s="248" t="s">
        <v>502</v>
      </c>
    </row>
    <row r="39" spans="1:7" x14ac:dyDescent="0.35">
      <c r="A39" s="248"/>
    </row>
    <row r="40" spans="1:7" x14ac:dyDescent="0.35">
      <c r="A40" t="s">
        <v>30</v>
      </c>
      <c r="B40">
        <f>E33+E15</f>
        <v>0</v>
      </c>
      <c r="D40">
        <f>F33+F15</f>
        <v>0</v>
      </c>
    </row>
    <row r="41" spans="1:7" x14ac:dyDescent="0.35">
      <c r="A41" t="s">
        <v>29</v>
      </c>
      <c r="B41">
        <f>E34+E16</f>
        <v>0</v>
      </c>
      <c r="D41">
        <f>F34+F16</f>
        <v>0</v>
      </c>
      <c r="F41" s="20"/>
    </row>
    <row r="42" spans="1:7" x14ac:dyDescent="0.35">
      <c r="A42" t="s">
        <v>28</v>
      </c>
      <c r="B42">
        <f>E35+E17</f>
        <v>0</v>
      </c>
      <c r="D42">
        <f>F35+F17</f>
        <v>0</v>
      </c>
    </row>
  </sheetData>
  <mergeCells count="8">
    <mergeCell ref="A20:H20"/>
    <mergeCell ref="A2:H2"/>
    <mergeCell ref="A6:H6"/>
    <mergeCell ref="A5:H5"/>
    <mergeCell ref="G15:G17"/>
    <mergeCell ref="H15:H17"/>
    <mergeCell ref="A15:B17"/>
    <mergeCell ref="A3:H3"/>
  </mergeCells>
  <dataValidations count="1">
    <dataValidation type="list" allowBlank="1" showInputMessage="1" showErrorMessage="1" sqref="H15" xr:uid="{00000000-0002-0000-0500-000000000000}">
      <formula1>$D$12:$D$15</formula1>
    </dataValidation>
  </dataValidations>
  <hyperlinks>
    <hyperlink ref="A35" r:id="rId1" xr:uid="{CD9005DA-5884-47CB-9F0F-64728BE645E1}"/>
    <hyperlink ref="A36" r:id="rId2" xr:uid="{00C188CE-F9BD-4EDF-864C-8497A8920D0B}"/>
    <hyperlink ref="A37" r:id="rId3" xr:uid="{A7FEAB55-E0AF-400A-8FF7-C8EFF537A982}"/>
    <hyperlink ref="A38" r:id="rId4" xr:uid="{92B2833B-A5DA-4ECB-97A8-98E4E7409946}"/>
  </hyperlinks>
  <pageMargins left="0" right="0" top="0" bottom="0" header="0" footer="0"/>
  <pageSetup paperSize="9" scale="55" fitToHeight="0" orientation="landscape" verticalDpi="1200" r:id="rId5"/>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containsText" priority="92" operator="containsText" id="{4F1C5213-4B46-46CC-9AC5-474F6A1393DD}">
            <xm:f>NOT(ISERROR(SEARCH('Code Lists'!$C$5,E8)))</xm:f>
            <xm:f>'Code Lists'!$C$5</xm:f>
            <x14:dxf>
              <font>
                <b/>
                <i val="0"/>
                <color theme="0"/>
              </font>
              <fill>
                <patternFill>
                  <bgColor theme="5"/>
                </patternFill>
              </fill>
            </x14:dxf>
          </x14:cfRule>
          <x14:cfRule type="containsText" priority="93" operator="containsText" id="{D4272E46-FA9A-4CA0-B5A9-22A28479BCF6}">
            <xm:f>NOT(ISERROR(SEARCH('Code Lists'!$C$4,E8)))</xm:f>
            <xm:f>'Code Lists'!$C$4</xm:f>
            <x14:dxf>
              <font>
                <b/>
                <i val="0"/>
                <color theme="0"/>
              </font>
              <fill>
                <patternFill>
                  <bgColor rgb="FFC00000"/>
                </patternFill>
              </fill>
            </x14:dxf>
          </x14:cfRule>
          <xm:sqref>E8:E9 E22:E23 F22:F28 F30:F32 F8:F14</xm:sqref>
        </x14:conditionalFormatting>
        <x14:conditionalFormatting xmlns:xm="http://schemas.microsoft.com/office/excel/2006/main">
          <x14:cfRule type="containsText" priority="91" operator="containsText" id="{9BF2812D-BE51-44BD-A082-2BBECE729AB0}">
            <xm:f>NOT(ISERROR(SEARCH('Code Lists'!$C$6,E8)))</xm:f>
            <xm:f>'Code Lists'!$C$6</xm:f>
            <x14:dxf>
              <font>
                <b/>
                <i val="0"/>
                <color theme="0"/>
              </font>
              <fill>
                <patternFill>
                  <bgColor theme="9"/>
                </patternFill>
              </fill>
            </x14:dxf>
          </x14:cfRule>
          <xm:sqref>E8:E9 E22:E23 F22:F28 F30:F32 F8:F14</xm:sqref>
        </x14:conditionalFormatting>
        <x14:conditionalFormatting xmlns:xm="http://schemas.microsoft.com/office/excel/2006/main">
          <x14:cfRule type="containsText" priority="89" operator="containsText" id="{D1E3DD45-7EFA-42C1-BFEA-F30CAFF6B03D}">
            <xm:f>NOT(ISERROR(SEARCH('Code Lists'!$C$5,E11)))</xm:f>
            <xm:f>'Code Lists'!$C$5</xm:f>
            <x14:dxf>
              <font>
                <b/>
                <i val="0"/>
                <color theme="0"/>
              </font>
              <fill>
                <patternFill>
                  <bgColor theme="5"/>
                </patternFill>
              </fill>
            </x14:dxf>
          </x14:cfRule>
          <x14:cfRule type="containsText" priority="90" operator="containsText" id="{ECB3625C-27E6-462B-AD7C-FFD52FFCA878}">
            <xm:f>NOT(ISERROR(SEARCH('Code Lists'!$C$4,E11)))</xm:f>
            <xm:f>'Code Lists'!$C$4</xm:f>
            <x14:dxf>
              <font>
                <b/>
                <i val="0"/>
                <color theme="0"/>
              </font>
              <fill>
                <patternFill>
                  <bgColor rgb="FFC00000"/>
                </patternFill>
              </fill>
            </x14:dxf>
          </x14:cfRule>
          <xm:sqref>E11</xm:sqref>
        </x14:conditionalFormatting>
        <x14:conditionalFormatting xmlns:xm="http://schemas.microsoft.com/office/excel/2006/main">
          <x14:cfRule type="containsText" priority="88" operator="containsText" id="{EC317555-4096-45D4-8F7E-6BA95D04505F}">
            <xm:f>NOT(ISERROR(SEARCH('Code Lists'!$C$6,E11)))</xm:f>
            <xm:f>'Code Lists'!$C$6</xm:f>
            <x14:dxf>
              <font>
                <b/>
                <i val="0"/>
                <color theme="0"/>
              </font>
              <fill>
                <patternFill>
                  <bgColor theme="9"/>
                </patternFill>
              </fill>
            </x14:dxf>
          </x14:cfRule>
          <xm:sqref>E11</xm:sqref>
        </x14:conditionalFormatting>
        <x14:conditionalFormatting xmlns:xm="http://schemas.microsoft.com/office/excel/2006/main">
          <x14:cfRule type="containsText" priority="83" operator="containsText" id="{5C4E8E9F-A82F-4408-8EBF-D96AF2B4AF89}">
            <xm:f>NOT(ISERROR(SEARCH('Code Lists'!$C$5,E12)))</xm:f>
            <xm:f>'Code Lists'!$C$5</xm:f>
            <x14:dxf>
              <font>
                <b/>
                <i val="0"/>
                <color theme="0"/>
              </font>
              <fill>
                <patternFill>
                  <bgColor theme="5"/>
                </patternFill>
              </fill>
            </x14:dxf>
          </x14:cfRule>
          <x14:cfRule type="containsText" priority="84" operator="containsText" id="{1BB94C8A-8C5E-41C4-A4A6-FC46B1B23794}">
            <xm:f>NOT(ISERROR(SEARCH('Code Lists'!$C$4,E12)))</xm:f>
            <xm:f>'Code Lists'!$C$4</xm:f>
            <x14:dxf>
              <font>
                <b/>
                <i val="0"/>
                <color theme="0"/>
              </font>
              <fill>
                <patternFill>
                  <bgColor rgb="FFC00000"/>
                </patternFill>
              </fill>
            </x14:dxf>
          </x14:cfRule>
          <xm:sqref>E12</xm:sqref>
        </x14:conditionalFormatting>
        <x14:conditionalFormatting xmlns:xm="http://schemas.microsoft.com/office/excel/2006/main">
          <x14:cfRule type="containsText" priority="82" operator="containsText" id="{C6B9FBFE-83B1-4112-A8E5-E3CD7F4C277E}">
            <xm:f>NOT(ISERROR(SEARCH('Code Lists'!$C$6,E12)))</xm:f>
            <xm:f>'Code Lists'!$C$6</xm:f>
            <x14:dxf>
              <font>
                <b/>
                <i val="0"/>
                <color theme="0"/>
              </font>
              <fill>
                <patternFill>
                  <bgColor theme="9"/>
                </patternFill>
              </fill>
            </x14:dxf>
          </x14:cfRule>
          <xm:sqref>E12</xm:sqref>
        </x14:conditionalFormatting>
        <x14:conditionalFormatting xmlns:xm="http://schemas.microsoft.com/office/excel/2006/main">
          <x14:cfRule type="containsText" priority="80" operator="containsText" id="{6608102D-1E8C-4044-AF1E-417723AB41AE}">
            <xm:f>NOT(ISERROR(SEARCH('Code Lists'!$C$5,E13)))</xm:f>
            <xm:f>'Code Lists'!$C$5</xm:f>
            <x14:dxf>
              <font>
                <b/>
                <i val="0"/>
                <color theme="0"/>
              </font>
              <fill>
                <patternFill>
                  <bgColor theme="5"/>
                </patternFill>
              </fill>
            </x14:dxf>
          </x14:cfRule>
          <x14:cfRule type="containsText" priority="81" operator="containsText" id="{200101B3-8A48-4DF3-BBE7-869969126421}">
            <xm:f>NOT(ISERROR(SEARCH('Code Lists'!$C$4,E13)))</xm:f>
            <xm:f>'Code Lists'!$C$4</xm:f>
            <x14:dxf>
              <font>
                <b/>
                <i val="0"/>
                <color theme="0"/>
              </font>
              <fill>
                <patternFill>
                  <bgColor rgb="FFC00000"/>
                </patternFill>
              </fill>
            </x14:dxf>
          </x14:cfRule>
          <xm:sqref>E13:E14</xm:sqref>
        </x14:conditionalFormatting>
        <x14:conditionalFormatting xmlns:xm="http://schemas.microsoft.com/office/excel/2006/main">
          <x14:cfRule type="containsText" priority="79" operator="containsText" id="{E92AB2A6-5989-48E4-8A93-5A0842F0AC20}">
            <xm:f>NOT(ISERROR(SEARCH('Code Lists'!$C$6,E13)))</xm:f>
            <xm:f>'Code Lists'!$C$6</xm:f>
            <x14:dxf>
              <font>
                <b/>
                <i val="0"/>
                <color theme="0"/>
              </font>
              <fill>
                <patternFill>
                  <bgColor theme="9"/>
                </patternFill>
              </fill>
            </x14:dxf>
          </x14:cfRule>
          <xm:sqref>E13:E14</xm:sqref>
        </x14:conditionalFormatting>
        <x14:conditionalFormatting xmlns:xm="http://schemas.microsoft.com/office/excel/2006/main">
          <x14:cfRule type="containsText" priority="47" operator="containsText" id="{7F3CA8E3-89AD-4548-8251-891DAC16BBE1}">
            <xm:f>NOT(ISERROR(SEARCH('Code Lists'!$C$5,E24)))</xm:f>
            <xm:f>'Code Lists'!$C$5</xm:f>
            <x14:dxf>
              <font>
                <b/>
                <i val="0"/>
                <color theme="0"/>
              </font>
              <fill>
                <patternFill>
                  <bgColor theme="5"/>
                </patternFill>
              </fill>
            </x14:dxf>
          </x14:cfRule>
          <x14:cfRule type="containsText" priority="48" operator="containsText" id="{BC309513-E810-455A-86D5-52917E187EE1}">
            <xm:f>NOT(ISERROR(SEARCH('Code Lists'!$C$4,E24)))</xm:f>
            <xm:f>'Code Lists'!$C$4</xm:f>
            <x14:dxf>
              <font>
                <b/>
                <i val="0"/>
                <color theme="0"/>
              </font>
              <fill>
                <patternFill>
                  <bgColor rgb="FFC00000"/>
                </patternFill>
              </fill>
            </x14:dxf>
          </x14:cfRule>
          <xm:sqref>E24</xm:sqref>
        </x14:conditionalFormatting>
        <x14:conditionalFormatting xmlns:xm="http://schemas.microsoft.com/office/excel/2006/main">
          <x14:cfRule type="containsText" priority="46" operator="containsText" id="{E27EFE43-1264-4B12-A184-14708EE37EED}">
            <xm:f>NOT(ISERROR(SEARCH('Code Lists'!$C$6,E24)))</xm:f>
            <xm:f>'Code Lists'!$C$6</xm:f>
            <x14:dxf>
              <font>
                <b/>
                <i val="0"/>
                <color theme="0"/>
              </font>
              <fill>
                <patternFill>
                  <bgColor theme="9"/>
                </patternFill>
              </fill>
            </x14:dxf>
          </x14:cfRule>
          <xm:sqref>E24</xm:sqref>
        </x14:conditionalFormatting>
        <x14:conditionalFormatting xmlns:xm="http://schemas.microsoft.com/office/excel/2006/main">
          <x14:cfRule type="containsText" priority="44" operator="containsText" id="{ED5B9952-E21B-4A76-AFF5-F2220C5C6C39}">
            <xm:f>NOT(ISERROR(SEARCH('Code Lists'!$C$5,E25)))</xm:f>
            <xm:f>'Code Lists'!$C$5</xm:f>
            <x14:dxf>
              <font>
                <b/>
                <i val="0"/>
                <color theme="0"/>
              </font>
              <fill>
                <patternFill>
                  <bgColor theme="5"/>
                </patternFill>
              </fill>
            </x14:dxf>
          </x14:cfRule>
          <x14:cfRule type="containsText" priority="45" operator="containsText" id="{CF304EAF-5101-4AE6-8649-F56D699E23DF}">
            <xm:f>NOT(ISERROR(SEARCH('Code Lists'!$C$4,E25)))</xm:f>
            <xm:f>'Code Lists'!$C$4</xm:f>
            <x14:dxf>
              <font>
                <b/>
                <i val="0"/>
                <color theme="0"/>
              </font>
              <fill>
                <patternFill>
                  <bgColor rgb="FFC00000"/>
                </patternFill>
              </fill>
            </x14:dxf>
          </x14:cfRule>
          <xm:sqref>E25:E26</xm:sqref>
        </x14:conditionalFormatting>
        <x14:conditionalFormatting xmlns:xm="http://schemas.microsoft.com/office/excel/2006/main">
          <x14:cfRule type="containsText" priority="43" operator="containsText" id="{46FF9DEF-ADB7-45F9-8CD6-09418AABAEB2}">
            <xm:f>NOT(ISERROR(SEARCH('Code Lists'!$C$6,E25)))</xm:f>
            <xm:f>'Code Lists'!$C$6</xm:f>
            <x14:dxf>
              <font>
                <b/>
                <i val="0"/>
                <color theme="0"/>
              </font>
              <fill>
                <patternFill>
                  <bgColor theme="9"/>
                </patternFill>
              </fill>
            </x14:dxf>
          </x14:cfRule>
          <xm:sqref>E25:E26</xm:sqref>
        </x14:conditionalFormatting>
        <x14:conditionalFormatting xmlns:xm="http://schemas.microsoft.com/office/excel/2006/main">
          <x14:cfRule type="containsText" priority="38" operator="containsText" id="{2067B267-00A6-43BE-9374-908DDD8698A5}">
            <xm:f>NOT(ISERROR(SEARCH('Code Lists'!$C$5,E27)))</xm:f>
            <xm:f>'Code Lists'!$C$5</xm:f>
            <x14:dxf>
              <font>
                <b/>
                <i val="0"/>
                <color theme="0"/>
              </font>
              <fill>
                <patternFill>
                  <bgColor theme="5"/>
                </patternFill>
              </fill>
            </x14:dxf>
          </x14:cfRule>
          <x14:cfRule type="containsText" priority="39" operator="containsText" id="{F8944F18-6A87-4A26-8D53-68BF7BCC810E}">
            <xm:f>NOT(ISERROR(SEARCH('Code Lists'!$C$4,E27)))</xm:f>
            <xm:f>'Code Lists'!$C$4</xm:f>
            <x14:dxf>
              <font>
                <b/>
                <i val="0"/>
                <color theme="0"/>
              </font>
              <fill>
                <patternFill>
                  <bgColor rgb="FFC00000"/>
                </patternFill>
              </fill>
            </x14:dxf>
          </x14:cfRule>
          <xm:sqref>E27</xm:sqref>
        </x14:conditionalFormatting>
        <x14:conditionalFormatting xmlns:xm="http://schemas.microsoft.com/office/excel/2006/main">
          <x14:cfRule type="containsText" priority="37" operator="containsText" id="{F7B21243-6535-4469-8986-75932258F7BD}">
            <xm:f>NOT(ISERROR(SEARCH('Code Lists'!$C$6,E27)))</xm:f>
            <xm:f>'Code Lists'!$C$6</xm:f>
            <x14:dxf>
              <font>
                <b/>
                <i val="0"/>
                <color theme="0"/>
              </font>
              <fill>
                <patternFill>
                  <bgColor theme="9"/>
                </patternFill>
              </fill>
            </x14:dxf>
          </x14:cfRule>
          <xm:sqref>E27</xm:sqref>
        </x14:conditionalFormatting>
        <x14:conditionalFormatting xmlns:xm="http://schemas.microsoft.com/office/excel/2006/main">
          <x14:cfRule type="containsText" priority="35" operator="containsText" id="{800C88A5-4C2E-4505-84BD-01F7D5493E85}">
            <xm:f>NOT(ISERROR(SEARCH('Code Lists'!$C$5,E28)))</xm:f>
            <xm:f>'Code Lists'!$C$5</xm:f>
            <x14:dxf>
              <font>
                <b/>
                <i val="0"/>
                <color theme="0"/>
              </font>
              <fill>
                <patternFill>
                  <bgColor theme="5"/>
                </patternFill>
              </fill>
            </x14:dxf>
          </x14:cfRule>
          <x14:cfRule type="containsText" priority="36" operator="containsText" id="{15833BA2-A9CA-4D54-B232-D906E9B37BA2}">
            <xm:f>NOT(ISERROR(SEARCH('Code Lists'!$C$4,E28)))</xm:f>
            <xm:f>'Code Lists'!$C$4</xm:f>
            <x14:dxf>
              <font>
                <b/>
                <i val="0"/>
                <color theme="0"/>
              </font>
              <fill>
                <patternFill>
                  <bgColor rgb="FFC00000"/>
                </patternFill>
              </fill>
            </x14:dxf>
          </x14:cfRule>
          <xm:sqref>E28</xm:sqref>
        </x14:conditionalFormatting>
        <x14:conditionalFormatting xmlns:xm="http://schemas.microsoft.com/office/excel/2006/main">
          <x14:cfRule type="containsText" priority="34" operator="containsText" id="{0E87EDF6-8C0A-4B67-A3C4-2C4581C7D829}">
            <xm:f>NOT(ISERROR(SEARCH('Code Lists'!$C$6,E28)))</xm:f>
            <xm:f>'Code Lists'!$C$6</xm:f>
            <x14:dxf>
              <font>
                <b/>
                <i val="0"/>
                <color theme="0"/>
              </font>
              <fill>
                <patternFill>
                  <bgColor theme="9"/>
                </patternFill>
              </fill>
            </x14:dxf>
          </x14:cfRule>
          <xm:sqref>E28</xm:sqref>
        </x14:conditionalFormatting>
        <x14:conditionalFormatting xmlns:xm="http://schemas.microsoft.com/office/excel/2006/main">
          <x14:cfRule type="containsText" priority="29" operator="containsText" id="{854E1753-DA7D-43CB-83F5-F53C7691F51F}">
            <xm:f>NOT(ISERROR(SEARCH('Code Lists'!$C$5,E31)))</xm:f>
            <xm:f>'Code Lists'!$C$5</xm:f>
            <x14:dxf>
              <font>
                <b/>
                <i val="0"/>
                <color theme="0"/>
              </font>
              <fill>
                <patternFill>
                  <bgColor theme="5"/>
                </patternFill>
              </fill>
            </x14:dxf>
          </x14:cfRule>
          <x14:cfRule type="containsText" priority="30" operator="containsText" id="{711BC070-3093-4176-B6C5-B9DB4BD4A571}">
            <xm:f>NOT(ISERROR(SEARCH('Code Lists'!$C$4,E31)))</xm:f>
            <xm:f>'Code Lists'!$C$4</xm:f>
            <x14:dxf>
              <font>
                <b/>
                <i val="0"/>
                <color theme="0"/>
              </font>
              <fill>
                <patternFill>
                  <bgColor rgb="FFC00000"/>
                </patternFill>
              </fill>
            </x14:dxf>
          </x14:cfRule>
          <xm:sqref>E31</xm:sqref>
        </x14:conditionalFormatting>
        <x14:conditionalFormatting xmlns:xm="http://schemas.microsoft.com/office/excel/2006/main">
          <x14:cfRule type="containsText" priority="28" operator="containsText" id="{E53D12CA-D2C6-4617-BCA6-177EEEA3BB40}">
            <xm:f>NOT(ISERROR(SEARCH('Code Lists'!$C$6,E31)))</xm:f>
            <xm:f>'Code Lists'!$C$6</xm:f>
            <x14:dxf>
              <font>
                <b/>
                <i val="0"/>
                <color theme="0"/>
              </font>
              <fill>
                <patternFill>
                  <bgColor theme="9"/>
                </patternFill>
              </fill>
            </x14:dxf>
          </x14:cfRule>
          <xm:sqref>E31</xm:sqref>
        </x14:conditionalFormatting>
        <x14:conditionalFormatting xmlns:xm="http://schemas.microsoft.com/office/excel/2006/main">
          <x14:cfRule type="containsText" priority="26" operator="containsText" id="{FF4EBDDE-4338-4523-84CE-1C2E1854A3F5}">
            <xm:f>NOT(ISERROR(SEARCH('Code Lists'!$C$5,E32)))</xm:f>
            <xm:f>'Code Lists'!$C$5</xm:f>
            <x14:dxf>
              <font>
                <b/>
                <i val="0"/>
                <color theme="0"/>
              </font>
              <fill>
                <patternFill>
                  <bgColor theme="5"/>
                </patternFill>
              </fill>
            </x14:dxf>
          </x14:cfRule>
          <x14:cfRule type="containsText" priority="27" operator="containsText" id="{88AE8A34-251A-4B0B-8DF7-668BCBB1DA7B}">
            <xm:f>NOT(ISERROR(SEARCH('Code Lists'!$C$4,E32)))</xm:f>
            <xm:f>'Code Lists'!$C$4</xm:f>
            <x14:dxf>
              <font>
                <b/>
                <i val="0"/>
                <color theme="0"/>
              </font>
              <fill>
                <patternFill>
                  <bgColor rgb="FFC00000"/>
                </patternFill>
              </fill>
            </x14:dxf>
          </x14:cfRule>
          <xm:sqref>E32</xm:sqref>
        </x14:conditionalFormatting>
        <x14:conditionalFormatting xmlns:xm="http://schemas.microsoft.com/office/excel/2006/main">
          <x14:cfRule type="containsText" priority="25" operator="containsText" id="{04C71353-C038-44CC-93EA-BFFC3294DAEA}">
            <xm:f>NOT(ISERROR(SEARCH('Code Lists'!$C$6,E32)))</xm:f>
            <xm:f>'Code Lists'!$C$6</xm:f>
            <x14:dxf>
              <font>
                <b/>
                <i val="0"/>
                <color theme="0"/>
              </font>
              <fill>
                <patternFill>
                  <bgColor theme="9"/>
                </patternFill>
              </fill>
            </x14:dxf>
          </x14:cfRule>
          <xm:sqref>E32</xm:sqref>
        </x14:conditionalFormatting>
        <x14:conditionalFormatting xmlns:xm="http://schemas.microsoft.com/office/excel/2006/main">
          <x14:cfRule type="containsText" priority="11" operator="containsText" id="{5EEC7137-7C2A-42D1-ACA7-34E7A66C415C}">
            <xm:f>NOT(ISERROR(SEARCH('Code Lists'!$C$5,E10)))</xm:f>
            <xm:f>'Code Lists'!$C$5</xm:f>
            <x14:dxf>
              <font>
                <b/>
                <i val="0"/>
                <color theme="0"/>
              </font>
              <fill>
                <patternFill>
                  <bgColor theme="5"/>
                </patternFill>
              </fill>
            </x14:dxf>
          </x14:cfRule>
          <x14:cfRule type="containsText" priority="12" operator="containsText" id="{56066404-616C-47C8-AD15-501DF238CC3D}">
            <xm:f>NOT(ISERROR(SEARCH('Code Lists'!$C$4,E10)))</xm:f>
            <xm:f>'Code Lists'!$C$4</xm:f>
            <x14:dxf>
              <font>
                <b/>
                <i val="0"/>
                <color theme="0"/>
              </font>
              <fill>
                <patternFill>
                  <bgColor rgb="FFC00000"/>
                </patternFill>
              </fill>
            </x14:dxf>
          </x14:cfRule>
          <xm:sqref>E10</xm:sqref>
        </x14:conditionalFormatting>
        <x14:conditionalFormatting xmlns:xm="http://schemas.microsoft.com/office/excel/2006/main">
          <x14:cfRule type="containsText" priority="10" operator="containsText" id="{4840FE8D-F4FE-425B-A7D9-ADA3DD6CD6B9}">
            <xm:f>NOT(ISERROR(SEARCH('Code Lists'!$C$6,E10)))</xm:f>
            <xm:f>'Code Lists'!$C$6</xm:f>
            <x14:dxf>
              <font>
                <b/>
                <i val="0"/>
                <color theme="0"/>
              </font>
              <fill>
                <patternFill>
                  <bgColor theme="9"/>
                </patternFill>
              </fill>
            </x14:dxf>
          </x14:cfRule>
          <xm:sqref>E10</xm:sqref>
        </x14:conditionalFormatting>
        <x14:conditionalFormatting xmlns:xm="http://schemas.microsoft.com/office/excel/2006/main">
          <x14:cfRule type="containsText" priority="8" operator="containsText" id="{764CB09B-83C6-4143-A44C-246DFB2ACFAF}">
            <xm:f>NOT(ISERROR(SEARCH('Code Lists'!$C$5,E29)))</xm:f>
            <xm:f>'Code Lists'!$C$5</xm:f>
            <x14:dxf>
              <font>
                <b/>
                <i val="0"/>
                <color theme="0"/>
              </font>
              <fill>
                <patternFill>
                  <bgColor theme="5"/>
                </patternFill>
              </fill>
            </x14:dxf>
          </x14:cfRule>
          <x14:cfRule type="containsText" priority="9" operator="containsText" id="{2F75BEBB-3DE8-46B9-911A-276BE5458923}">
            <xm:f>NOT(ISERROR(SEARCH('Code Lists'!$C$4,E29)))</xm:f>
            <xm:f>'Code Lists'!$C$4</xm:f>
            <x14:dxf>
              <font>
                <b/>
                <i val="0"/>
                <color theme="0"/>
              </font>
              <fill>
                <patternFill>
                  <bgColor rgb="FFC00000"/>
                </patternFill>
              </fill>
            </x14:dxf>
          </x14:cfRule>
          <xm:sqref>E29</xm:sqref>
        </x14:conditionalFormatting>
        <x14:conditionalFormatting xmlns:xm="http://schemas.microsoft.com/office/excel/2006/main">
          <x14:cfRule type="containsText" priority="7" operator="containsText" id="{02D0529F-CF6D-4628-A8E0-4CA97FC8A022}">
            <xm:f>NOT(ISERROR(SEARCH('Code Lists'!$C$6,E29)))</xm:f>
            <xm:f>'Code Lists'!$C$6</xm:f>
            <x14:dxf>
              <font>
                <b/>
                <i val="0"/>
                <color theme="0"/>
              </font>
              <fill>
                <patternFill>
                  <bgColor theme="9"/>
                </patternFill>
              </fill>
            </x14:dxf>
          </x14:cfRule>
          <xm:sqref>E29</xm:sqref>
        </x14:conditionalFormatting>
        <x14:conditionalFormatting xmlns:xm="http://schemas.microsoft.com/office/excel/2006/main">
          <x14:cfRule type="containsText" priority="5" operator="containsText" id="{DC9F6607-4069-4699-A10B-7C0E43C3CC69}">
            <xm:f>NOT(ISERROR(SEARCH('Code Lists'!$C$5,F29)))</xm:f>
            <xm:f>'Code Lists'!$C$5</xm:f>
            <x14:dxf>
              <font>
                <b/>
                <i val="0"/>
                <color theme="0"/>
              </font>
              <fill>
                <patternFill>
                  <bgColor theme="5"/>
                </patternFill>
              </fill>
            </x14:dxf>
          </x14:cfRule>
          <x14:cfRule type="containsText" priority="6" operator="containsText" id="{B2E28F38-75F0-468F-A844-D61E214121F8}">
            <xm:f>NOT(ISERROR(SEARCH('Code Lists'!$C$4,F29)))</xm:f>
            <xm:f>'Code Lists'!$C$4</xm:f>
            <x14:dxf>
              <font>
                <b/>
                <i val="0"/>
                <color theme="0"/>
              </font>
              <fill>
                <patternFill>
                  <bgColor rgb="FFC00000"/>
                </patternFill>
              </fill>
            </x14:dxf>
          </x14:cfRule>
          <xm:sqref>F29</xm:sqref>
        </x14:conditionalFormatting>
        <x14:conditionalFormatting xmlns:xm="http://schemas.microsoft.com/office/excel/2006/main">
          <x14:cfRule type="containsText" priority="4" operator="containsText" id="{AEFF93BE-D53A-432B-A7D3-449BD6A88902}">
            <xm:f>NOT(ISERROR(SEARCH('Code Lists'!$C$6,F29)))</xm:f>
            <xm:f>'Code Lists'!$C$6</xm:f>
            <x14:dxf>
              <font>
                <b/>
                <i val="0"/>
                <color theme="0"/>
              </font>
              <fill>
                <patternFill>
                  <bgColor theme="9"/>
                </patternFill>
              </fill>
            </x14:dxf>
          </x14:cfRule>
          <xm:sqref>F29</xm:sqref>
        </x14:conditionalFormatting>
        <x14:conditionalFormatting xmlns:xm="http://schemas.microsoft.com/office/excel/2006/main">
          <x14:cfRule type="containsText" priority="2" operator="containsText" id="{F1EF0096-7E1A-4FCB-832C-7E2926CAC358}">
            <xm:f>NOT(ISERROR(SEARCH('Code Lists'!$C$5,E30)))</xm:f>
            <xm:f>'Code Lists'!$C$5</xm:f>
            <x14:dxf>
              <font>
                <b/>
                <i val="0"/>
                <color theme="0"/>
              </font>
              <fill>
                <patternFill>
                  <bgColor theme="5"/>
                </patternFill>
              </fill>
            </x14:dxf>
          </x14:cfRule>
          <x14:cfRule type="containsText" priority="3" operator="containsText" id="{080C660A-9D74-4294-B3A9-C10E1F18DA1E}">
            <xm:f>NOT(ISERROR(SEARCH('Code Lists'!$C$4,E30)))</xm:f>
            <xm:f>'Code Lists'!$C$4</xm:f>
            <x14:dxf>
              <font>
                <b/>
                <i val="0"/>
                <color theme="0"/>
              </font>
              <fill>
                <patternFill>
                  <bgColor rgb="FFC00000"/>
                </patternFill>
              </fill>
            </x14:dxf>
          </x14:cfRule>
          <xm:sqref>E30</xm:sqref>
        </x14:conditionalFormatting>
        <x14:conditionalFormatting xmlns:xm="http://schemas.microsoft.com/office/excel/2006/main">
          <x14:cfRule type="containsText" priority="1" operator="containsText" id="{A6015284-A7BF-4936-9006-9BE205E2C649}">
            <xm:f>NOT(ISERROR(SEARCH('Code Lists'!$C$6,E30)))</xm:f>
            <xm:f>'Code Lists'!$C$6</xm:f>
            <x14:dxf>
              <font>
                <b/>
                <i val="0"/>
                <color theme="0"/>
              </font>
              <fill>
                <patternFill>
                  <bgColor theme="9"/>
                </patternFill>
              </fill>
            </x14:dxf>
          </x14:cfRule>
          <xm:sqref>E30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42C0B07-F1E7-4B8F-8E96-BCDF73F1AEFC}">
          <x14:formula1>
            <xm:f>'Code Lists'!$C$8:$C$12</xm:f>
          </x14:formula1>
          <xm:sqref>G8:G14 G22:G32</xm:sqref>
        </x14:dataValidation>
        <x14:dataValidation type="list" allowBlank="1" showInputMessage="1" showErrorMessage="1" xr:uid="{2AF1B137-480A-459A-B29A-7A93A680B72C}">
          <x14:formula1>
            <xm:f>'Code Lists'!$C$3:$C$6</xm:f>
          </x14:formula1>
          <xm:sqref>E8:F14 E22:F32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8BD0-2FCA-4A46-A1B3-5CC3DFE639BF}">
  <sheetPr>
    <pageSetUpPr fitToPage="1"/>
  </sheetPr>
  <dimension ref="A1:H26"/>
  <sheetViews>
    <sheetView zoomScale="70" zoomScaleNormal="70" workbookViewId="0">
      <selection activeCell="A12" sqref="A12"/>
    </sheetView>
  </sheetViews>
  <sheetFormatPr defaultRowHeight="14.5" x14ac:dyDescent="0.35"/>
  <cols>
    <col min="1" max="1" width="37.54296875" customWidth="1"/>
    <col min="2" max="3" width="33.1796875" customWidth="1"/>
    <col min="4" max="4" width="29.26953125" customWidth="1"/>
    <col min="5" max="5" width="31.26953125" customWidth="1"/>
    <col min="6" max="6" width="31.54296875" customWidth="1"/>
    <col min="7" max="7" width="35.81640625" customWidth="1"/>
    <col min="8" max="8" width="41.81640625" customWidth="1"/>
  </cols>
  <sheetData>
    <row r="1" spans="1:8" ht="12.75" customHeight="1" thickBot="1" x14ac:dyDescent="0.4"/>
    <row r="2" spans="1:8" ht="36.75" customHeight="1" thickTop="1" thickBot="1" x14ac:dyDescent="0.4">
      <c r="A2" s="407" t="s">
        <v>430</v>
      </c>
      <c r="B2" s="408"/>
      <c r="C2" s="408"/>
      <c r="D2" s="408"/>
      <c r="E2" s="408"/>
      <c r="F2" s="408"/>
      <c r="G2" s="408"/>
      <c r="H2" s="409"/>
    </row>
    <row r="3" spans="1:8" ht="7.5" customHeight="1" thickTop="1" thickBot="1" x14ac:dyDescent="0.4">
      <c r="A3" s="126"/>
      <c r="B3" s="126"/>
      <c r="C3" s="126"/>
      <c r="D3" s="126"/>
      <c r="E3" s="126"/>
      <c r="F3" s="126"/>
      <c r="G3" s="126"/>
      <c r="H3" s="126"/>
    </row>
    <row r="4" spans="1:8" ht="15" hidden="1" thickBot="1" x14ac:dyDescent="0.4">
      <c r="A4" s="122"/>
      <c r="B4" s="122"/>
      <c r="C4" s="122"/>
      <c r="D4" s="122"/>
      <c r="E4" s="122"/>
      <c r="F4" s="122"/>
      <c r="G4" s="122"/>
      <c r="H4" s="122"/>
    </row>
    <row r="5" spans="1:8" ht="29.25" customHeight="1" thickTop="1" x14ac:dyDescent="0.5">
      <c r="A5" s="278" t="s">
        <v>116</v>
      </c>
      <c r="B5" s="410"/>
      <c r="C5" s="410"/>
      <c r="D5" s="410"/>
      <c r="E5" s="410"/>
      <c r="F5" s="410"/>
      <c r="G5" s="410"/>
      <c r="H5" s="411"/>
    </row>
    <row r="6" spans="1:8" ht="169" customHeight="1" x14ac:dyDescent="0.35">
      <c r="A6" s="412" t="s">
        <v>432</v>
      </c>
      <c r="B6" s="413"/>
      <c r="C6" s="413"/>
      <c r="D6" s="413"/>
      <c r="E6" s="413"/>
      <c r="F6" s="413"/>
      <c r="G6" s="413"/>
      <c r="H6" s="414"/>
    </row>
    <row r="7" spans="1:8" ht="42" x14ac:dyDescent="0.35">
      <c r="A7" s="59" t="s">
        <v>49</v>
      </c>
      <c r="B7" s="58" t="s">
        <v>48</v>
      </c>
      <c r="C7" s="58" t="s">
        <v>475</v>
      </c>
      <c r="D7" s="58" t="s">
        <v>476</v>
      </c>
      <c r="E7" s="58" t="s">
        <v>47</v>
      </c>
      <c r="F7" s="58" t="s">
        <v>46</v>
      </c>
      <c r="G7" s="58" t="s">
        <v>45</v>
      </c>
      <c r="H7" s="57" t="s">
        <v>44</v>
      </c>
    </row>
    <row r="8" spans="1:8" ht="246" customHeight="1" x14ac:dyDescent="0.35">
      <c r="A8" s="84" t="s">
        <v>474</v>
      </c>
      <c r="B8" s="53" t="s">
        <v>441</v>
      </c>
      <c r="C8" s="53"/>
      <c r="D8" s="161"/>
      <c r="E8" s="53" t="s">
        <v>39</v>
      </c>
      <c r="F8" s="53" t="s">
        <v>39</v>
      </c>
      <c r="G8" s="53" t="s">
        <v>39</v>
      </c>
      <c r="H8" s="162"/>
    </row>
    <row r="9" spans="1:8" ht="105" customHeight="1" x14ac:dyDescent="0.35">
      <c r="A9" s="84" t="s">
        <v>115</v>
      </c>
      <c r="B9" s="53" t="s">
        <v>114</v>
      </c>
      <c r="C9" s="53"/>
      <c r="D9" s="199"/>
      <c r="E9" s="53" t="s">
        <v>39</v>
      </c>
      <c r="F9" s="53" t="s">
        <v>39</v>
      </c>
      <c r="G9" s="53" t="s">
        <v>39</v>
      </c>
      <c r="H9" s="161"/>
    </row>
    <row r="10" spans="1:8" ht="105" customHeight="1" x14ac:dyDescent="0.35">
      <c r="A10" s="84" t="s">
        <v>429</v>
      </c>
      <c r="B10" s="53" t="s">
        <v>400</v>
      </c>
      <c r="C10" s="53"/>
      <c r="D10" s="199"/>
      <c r="E10" s="53" t="s">
        <v>39</v>
      </c>
      <c r="F10" s="53" t="s">
        <v>39</v>
      </c>
      <c r="G10" s="53" t="s">
        <v>39</v>
      </c>
      <c r="H10" s="183"/>
    </row>
    <row r="11" spans="1:8" ht="180.75" customHeight="1" x14ac:dyDescent="0.35">
      <c r="A11" s="84" t="s">
        <v>367</v>
      </c>
      <c r="B11" s="53" t="s">
        <v>368</v>
      </c>
      <c r="C11" s="53"/>
      <c r="D11" s="161"/>
      <c r="E11" s="53" t="s">
        <v>39</v>
      </c>
      <c r="F11" s="53" t="s">
        <v>39</v>
      </c>
      <c r="G11" s="53" t="s">
        <v>39</v>
      </c>
      <c r="H11" s="162"/>
    </row>
    <row r="12" spans="1:8" ht="180.75" customHeight="1" x14ac:dyDescent="0.35">
      <c r="A12" s="125" t="s">
        <v>113</v>
      </c>
      <c r="B12" s="124" t="s">
        <v>112</v>
      </c>
      <c r="C12" s="167"/>
      <c r="D12" s="163"/>
      <c r="E12" s="53" t="s">
        <v>39</v>
      </c>
      <c r="F12" s="53" t="s">
        <v>39</v>
      </c>
      <c r="G12" s="53" t="s">
        <v>39</v>
      </c>
      <c r="H12" s="54"/>
    </row>
    <row r="13" spans="1:8" ht="227.15" customHeight="1" x14ac:dyDescent="0.35">
      <c r="A13" s="84" t="s">
        <v>111</v>
      </c>
      <c r="B13" s="53" t="s">
        <v>369</v>
      </c>
      <c r="C13" s="53"/>
      <c r="D13" s="161"/>
      <c r="E13" s="53" t="s">
        <v>39</v>
      </c>
      <c r="F13" s="53" t="s">
        <v>39</v>
      </c>
      <c r="G13" s="53" t="s">
        <v>39</v>
      </c>
      <c r="H13" s="162"/>
    </row>
    <row r="14" spans="1:8" ht="15.5" x14ac:dyDescent="0.35">
      <c r="A14" s="323" t="s">
        <v>38</v>
      </c>
      <c r="B14" s="367"/>
      <c r="C14" s="149"/>
      <c r="D14" s="49" t="s">
        <v>30</v>
      </c>
      <c r="E14" s="61">
        <f>COUNTIF(E8:E13,'Code Lists'!C6)</f>
        <v>0</v>
      </c>
      <c r="F14" s="61">
        <f>COUNTIF(F8:F13,'Code Lists'!C6)</f>
        <v>0</v>
      </c>
      <c r="G14" s="78"/>
      <c r="H14" s="77"/>
    </row>
    <row r="15" spans="1:8" ht="15.5" x14ac:dyDescent="0.35">
      <c r="A15" s="324"/>
      <c r="B15" s="369"/>
      <c r="C15" s="150"/>
      <c r="D15" s="49" t="s">
        <v>29</v>
      </c>
      <c r="E15" s="61">
        <f>COUNTIF(E8:E13,'Code Lists'!C5)</f>
        <v>0</v>
      </c>
      <c r="F15" s="61">
        <f>COUNTIF(F8:F13,'Code Lists'!C5)</f>
        <v>0</v>
      </c>
      <c r="G15" s="78"/>
      <c r="H15" s="77"/>
    </row>
    <row r="16" spans="1:8" ht="15.5" x14ac:dyDescent="0.35">
      <c r="A16" s="325"/>
      <c r="B16" s="371"/>
      <c r="C16" s="151"/>
      <c r="D16" s="49" t="s">
        <v>28</v>
      </c>
      <c r="E16" s="61">
        <f>COUNTIF(E8:E13,'Code Lists'!C4)</f>
        <v>0</v>
      </c>
      <c r="F16" s="61">
        <f>COUNTIF(F8:F13,'Code Lists'!C4)</f>
        <v>0</v>
      </c>
      <c r="G16" s="78"/>
      <c r="H16" s="77"/>
    </row>
    <row r="17" spans="1:8" ht="18" customHeight="1" thickBot="1" x14ac:dyDescent="0.4">
      <c r="A17" s="404" t="s">
        <v>433</v>
      </c>
      <c r="B17" s="405"/>
      <c r="C17" s="405"/>
      <c r="D17" s="405"/>
      <c r="E17" s="405"/>
      <c r="F17" s="405"/>
      <c r="G17" s="405"/>
      <c r="H17" s="406"/>
    </row>
    <row r="18" spans="1:8" ht="41.5" customHeight="1" x14ac:dyDescent="0.35">
      <c r="A18" s="249" t="s">
        <v>503</v>
      </c>
      <c r="B18" s="239"/>
      <c r="C18" s="239"/>
      <c r="D18" s="239"/>
      <c r="E18" s="239"/>
      <c r="F18" s="239"/>
      <c r="G18" s="239"/>
      <c r="H18" s="239"/>
    </row>
    <row r="19" spans="1:8" ht="18" customHeight="1" x14ac:dyDescent="0.35">
      <c r="A19" s="240" t="s">
        <v>110</v>
      </c>
      <c r="B19" s="239"/>
      <c r="C19" s="239"/>
      <c r="D19" s="239"/>
      <c r="E19" s="239"/>
      <c r="F19" s="239"/>
      <c r="G19" s="239"/>
      <c r="H19" s="239"/>
    </row>
    <row r="20" spans="1:8" ht="18" customHeight="1" x14ac:dyDescent="0.35">
      <c r="A20" s="240" t="s">
        <v>109</v>
      </c>
      <c r="B20" s="239"/>
      <c r="C20" s="239"/>
      <c r="D20" s="239"/>
      <c r="E20" s="239"/>
      <c r="F20" s="239"/>
      <c r="G20" s="239"/>
      <c r="H20" s="239"/>
    </row>
    <row r="21" spans="1:8" ht="18" customHeight="1" thickBot="1" x14ac:dyDescent="0.4">
      <c r="A21" s="241" t="s">
        <v>108</v>
      </c>
      <c r="B21" s="239"/>
      <c r="C21" s="239"/>
      <c r="D21" s="239"/>
      <c r="E21" s="239"/>
      <c r="F21" s="239"/>
      <c r="G21" s="239"/>
      <c r="H21" s="239"/>
    </row>
    <row r="23" spans="1:8" x14ac:dyDescent="0.35">
      <c r="A23" s="36" t="s">
        <v>30</v>
      </c>
      <c r="B23" s="36">
        <f>E14</f>
        <v>0</v>
      </c>
      <c r="C23" s="36"/>
      <c r="D23" s="36">
        <f t="shared" ref="D23:D25" si="0">F14</f>
        <v>0</v>
      </c>
      <c r="E23" s="36"/>
    </row>
    <row r="24" spans="1:8" x14ac:dyDescent="0.35">
      <c r="A24" s="36" t="s">
        <v>29</v>
      </c>
      <c r="B24" s="36">
        <f>E15</f>
        <v>0</v>
      </c>
      <c r="C24" s="36"/>
      <c r="D24" s="36">
        <f t="shared" si="0"/>
        <v>0</v>
      </c>
      <c r="E24" s="36"/>
    </row>
    <row r="25" spans="1:8" x14ac:dyDescent="0.35">
      <c r="A25" s="36" t="s">
        <v>28</v>
      </c>
      <c r="B25" s="36">
        <f>E16</f>
        <v>0</v>
      </c>
      <c r="C25" s="36"/>
      <c r="D25" s="36">
        <f t="shared" si="0"/>
        <v>0</v>
      </c>
      <c r="E25" s="36"/>
    </row>
    <row r="26" spans="1:8" x14ac:dyDescent="0.35">
      <c r="B26" s="36"/>
      <c r="C26" s="36"/>
      <c r="D26" s="36"/>
      <c r="E26" s="36"/>
    </row>
  </sheetData>
  <mergeCells count="5">
    <mergeCell ref="A17:H17"/>
    <mergeCell ref="A2:H2"/>
    <mergeCell ref="A5:H5"/>
    <mergeCell ref="A6:H6"/>
    <mergeCell ref="A14:B16"/>
  </mergeCells>
  <hyperlinks>
    <hyperlink ref="A19" r:id="rId1" xr:uid="{815A3498-6754-42C9-8329-BE7A0525D705}"/>
    <hyperlink ref="A20" r:id="rId2" xr:uid="{5B8394A6-2CFE-4136-97D8-B1AEC0A0599A}"/>
    <hyperlink ref="A21" r:id="rId3" xr:uid="{7666B7ED-47B6-4344-B67C-D2C63052174E}"/>
    <hyperlink ref="A18" r:id="rId4" xr:uid="{B700440E-391E-4153-A069-1410C5B58392}"/>
  </hyperlinks>
  <pageMargins left="0.7" right="0.7" top="0.75" bottom="0.75" header="0.3" footer="0.3"/>
  <pageSetup paperSize="9" scale="48" fitToHeight="0" orientation="landscape" verticalDpi="1200" r:id="rId5"/>
  <rowBreaks count="1" manualBreakCount="1">
    <brk id="16" max="16383" man="1"/>
  </rowBreaks>
  <extLst>
    <ext xmlns:x14="http://schemas.microsoft.com/office/spreadsheetml/2009/9/main" uri="{78C0D931-6437-407d-A8EE-F0AAD7539E65}">
      <x14:conditionalFormattings>
        <x14:conditionalFormatting xmlns:xm="http://schemas.microsoft.com/office/excel/2006/main">
          <x14:cfRule type="containsText" priority="17" operator="containsText" id="{C439733C-1157-4EDF-B5ED-96C4C33835DB}">
            <xm:f>NOT(ISERROR(SEARCH('Code Lists'!$C$5,E8)))</xm:f>
            <xm:f>'Code Lists'!$C$5</xm:f>
            <x14:dxf>
              <font>
                <b/>
                <i val="0"/>
                <color theme="0"/>
              </font>
              <fill>
                <patternFill>
                  <bgColor theme="5"/>
                </patternFill>
              </fill>
            </x14:dxf>
          </x14:cfRule>
          <x14:cfRule type="containsText" priority="18" operator="containsText" id="{5D72E7EE-2BE7-4C8C-BEB5-4E32BF8C21F1}">
            <xm:f>NOT(ISERROR(SEARCH('Code Lists'!$C$4,E8)))</xm:f>
            <xm:f>'Code Lists'!$C$4</xm:f>
            <x14:dxf>
              <font>
                <b/>
                <i val="0"/>
                <color theme="0"/>
              </font>
              <fill>
                <patternFill>
                  <bgColor rgb="FFC00000"/>
                </patternFill>
              </fill>
            </x14:dxf>
          </x14:cfRule>
          <xm:sqref>E8:E13</xm:sqref>
        </x14:conditionalFormatting>
        <x14:conditionalFormatting xmlns:xm="http://schemas.microsoft.com/office/excel/2006/main">
          <x14:cfRule type="containsText" priority="16" operator="containsText" id="{16A8AC4A-797F-49BA-B7B5-138692352C72}">
            <xm:f>NOT(ISERROR(SEARCH('Code Lists'!$C$6,E8)))</xm:f>
            <xm:f>'Code Lists'!$C$6</xm:f>
            <x14:dxf>
              <font>
                <b/>
                <i val="0"/>
                <color theme="0"/>
              </font>
              <fill>
                <patternFill>
                  <bgColor theme="9"/>
                </patternFill>
              </fill>
            </x14:dxf>
          </x14:cfRule>
          <xm:sqref>E8:E13</xm:sqref>
        </x14:conditionalFormatting>
        <x14:conditionalFormatting xmlns:xm="http://schemas.microsoft.com/office/excel/2006/main">
          <x14:cfRule type="containsText" priority="14" operator="containsText" id="{A0B4394F-8B40-477C-A915-E372294EA56C}">
            <xm:f>NOT(ISERROR(SEARCH('Code Lists'!$C$5,F13)))</xm:f>
            <xm:f>'Code Lists'!$C$5</xm:f>
            <x14:dxf>
              <font>
                <b/>
                <i val="0"/>
                <color theme="0"/>
              </font>
              <fill>
                <patternFill>
                  <bgColor theme="5"/>
                </patternFill>
              </fill>
            </x14:dxf>
          </x14:cfRule>
          <x14:cfRule type="containsText" priority="15" operator="containsText" id="{BFBAE69C-8E29-48F0-850C-B636164CC674}">
            <xm:f>NOT(ISERROR(SEARCH('Code Lists'!$C$4,F13)))</xm:f>
            <xm:f>'Code Lists'!$C$4</xm:f>
            <x14:dxf>
              <font>
                <b/>
                <i val="0"/>
                <color theme="0"/>
              </font>
              <fill>
                <patternFill>
                  <bgColor rgb="FFC00000"/>
                </patternFill>
              </fill>
            </x14:dxf>
          </x14:cfRule>
          <xm:sqref>F13</xm:sqref>
        </x14:conditionalFormatting>
        <x14:conditionalFormatting xmlns:xm="http://schemas.microsoft.com/office/excel/2006/main">
          <x14:cfRule type="containsText" priority="13" operator="containsText" id="{58D93D28-C3AB-40F3-B902-A72AA4B777C8}">
            <xm:f>NOT(ISERROR(SEARCH('Code Lists'!$C$6,F13)))</xm:f>
            <xm:f>'Code Lists'!$C$6</xm:f>
            <x14:dxf>
              <font>
                <b/>
                <i val="0"/>
                <color theme="0"/>
              </font>
              <fill>
                <patternFill>
                  <bgColor theme="9"/>
                </patternFill>
              </fill>
            </x14:dxf>
          </x14:cfRule>
          <xm:sqref>F13</xm:sqref>
        </x14:conditionalFormatting>
        <x14:conditionalFormatting xmlns:xm="http://schemas.microsoft.com/office/excel/2006/main">
          <x14:cfRule type="containsText" priority="11" operator="containsText" id="{37B7771F-F18C-4889-9D2A-DC07824B8C37}">
            <xm:f>NOT(ISERROR(SEARCH('Code Lists'!$C$5,F12)))</xm:f>
            <xm:f>'Code Lists'!$C$5</xm:f>
            <x14:dxf>
              <font>
                <b/>
                <i val="0"/>
                <color theme="0"/>
              </font>
              <fill>
                <patternFill>
                  <bgColor theme="5"/>
                </patternFill>
              </fill>
            </x14:dxf>
          </x14:cfRule>
          <x14:cfRule type="containsText" priority="12" operator="containsText" id="{B35A84CC-1A42-4814-A36C-1CD2F63D829C}">
            <xm:f>NOT(ISERROR(SEARCH('Code Lists'!$C$4,F12)))</xm:f>
            <xm:f>'Code Lists'!$C$4</xm:f>
            <x14:dxf>
              <font>
                <b/>
                <i val="0"/>
                <color theme="0"/>
              </font>
              <fill>
                <patternFill>
                  <bgColor rgb="FFC00000"/>
                </patternFill>
              </fill>
            </x14:dxf>
          </x14:cfRule>
          <xm:sqref>F12</xm:sqref>
        </x14:conditionalFormatting>
        <x14:conditionalFormatting xmlns:xm="http://schemas.microsoft.com/office/excel/2006/main">
          <x14:cfRule type="containsText" priority="10" operator="containsText" id="{C171FA0D-D87C-4B3B-8F18-AF32C915030E}">
            <xm:f>NOT(ISERROR(SEARCH('Code Lists'!$C$6,F12)))</xm:f>
            <xm:f>'Code Lists'!$C$6</xm:f>
            <x14:dxf>
              <font>
                <b/>
                <i val="0"/>
                <color theme="0"/>
              </font>
              <fill>
                <patternFill>
                  <bgColor theme="9"/>
                </patternFill>
              </fill>
            </x14:dxf>
          </x14:cfRule>
          <xm:sqref>F12</xm:sqref>
        </x14:conditionalFormatting>
        <x14:conditionalFormatting xmlns:xm="http://schemas.microsoft.com/office/excel/2006/main">
          <x14:cfRule type="containsText" priority="8" operator="containsText" id="{B77136F9-EA53-4015-9E1C-E405733DBA07}">
            <xm:f>NOT(ISERROR(SEARCH('Code Lists'!$C$5,F11)))</xm:f>
            <xm:f>'Code Lists'!$C$5</xm:f>
            <x14:dxf>
              <font>
                <b/>
                <i val="0"/>
                <color theme="0"/>
              </font>
              <fill>
                <patternFill>
                  <bgColor theme="5"/>
                </patternFill>
              </fill>
            </x14:dxf>
          </x14:cfRule>
          <x14:cfRule type="containsText" priority="9" operator="containsText" id="{919D7EE1-73C7-4783-85FA-DD30402F67AA}">
            <xm:f>NOT(ISERROR(SEARCH('Code Lists'!$C$4,F11)))</xm:f>
            <xm:f>'Code Lists'!$C$4</xm:f>
            <x14:dxf>
              <font>
                <b/>
                <i val="0"/>
                <color theme="0"/>
              </font>
              <fill>
                <patternFill>
                  <bgColor rgb="FFC00000"/>
                </patternFill>
              </fill>
            </x14:dxf>
          </x14:cfRule>
          <xm:sqref>F11</xm:sqref>
        </x14:conditionalFormatting>
        <x14:conditionalFormatting xmlns:xm="http://schemas.microsoft.com/office/excel/2006/main">
          <x14:cfRule type="containsText" priority="7" operator="containsText" id="{CD7A5F60-7743-49C4-9D8C-9B9607F3012F}">
            <xm:f>NOT(ISERROR(SEARCH('Code Lists'!$C$6,F11)))</xm:f>
            <xm:f>'Code Lists'!$C$6</xm:f>
            <x14:dxf>
              <font>
                <b/>
                <i val="0"/>
                <color theme="0"/>
              </font>
              <fill>
                <patternFill>
                  <bgColor theme="9"/>
                </patternFill>
              </fill>
            </x14:dxf>
          </x14:cfRule>
          <xm:sqref>F11</xm:sqref>
        </x14:conditionalFormatting>
        <x14:conditionalFormatting xmlns:xm="http://schemas.microsoft.com/office/excel/2006/main">
          <x14:cfRule type="containsText" priority="5" operator="containsText" id="{7043E53E-4760-4BB6-A5F2-6911769A2D05}">
            <xm:f>NOT(ISERROR(SEARCH('Code Lists'!$C$5,F9)))</xm:f>
            <xm:f>'Code Lists'!$C$5</xm:f>
            <x14:dxf>
              <font>
                <b/>
                <i val="0"/>
                <color theme="0"/>
              </font>
              <fill>
                <patternFill>
                  <bgColor theme="5"/>
                </patternFill>
              </fill>
            </x14:dxf>
          </x14:cfRule>
          <x14:cfRule type="containsText" priority="6" operator="containsText" id="{8325D146-ACD8-46AA-BC14-59609D35E151}">
            <xm:f>NOT(ISERROR(SEARCH('Code Lists'!$C$4,F9)))</xm:f>
            <xm:f>'Code Lists'!$C$4</xm:f>
            <x14:dxf>
              <font>
                <b/>
                <i val="0"/>
                <color theme="0"/>
              </font>
              <fill>
                <patternFill>
                  <bgColor rgb="FFC00000"/>
                </patternFill>
              </fill>
            </x14:dxf>
          </x14:cfRule>
          <xm:sqref>F9:F10</xm:sqref>
        </x14:conditionalFormatting>
        <x14:conditionalFormatting xmlns:xm="http://schemas.microsoft.com/office/excel/2006/main">
          <x14:cfRule type="containsText" priority="4" operator="containsText" id="{CA30053C-79AC-416C-92C9-02998E91BA15}">
            <xm:f>NOT(ISERROR(SEARCH('Code Lists'!$C$6,F9)))</xm:f>
            <xm:f>'Code Lists'!$C$6</xm:f>
            <x14:dxf>
              <font>
                <b/>
                <i val="0"/>
                <color theme="0"/>
              </font>
              <fill>
                <patternFill>
                  <bgColor theme="9"/>
                </patternFill>
              </fill>
            </x14:dxf>
          </x14:cfRule>
          <xm:sqref>F9:F10</xm:sqref>
        </x14:conditionalFormatting>
        <x14:conditionalFormatting xmlns:xm="http://schemas.microsoft.com/office/excel/2006/main">
          <x14:cfRule type="containsText" priority="2" operator="containsText" id="{A9F3B4E1-C4F9-4F7C-8BC1-877C6B34D3A9}">
            <xm:f>NOT(ISERROR(SEARCH('Code Lists'!$C$5,F8)))</xm:f>
            <xm:f>'Code Lists'!$C$5</xm:f>
            <x14:dxf>
              <font>
                <b/>
                <i val="0"/>
                <color theme="0"/>
              </font>
              <fill>
                <patternFill>
                  <bgColor theme="5"/>
                </patternFill>
              </fill>
            </x14:dxf>
          </x14:cfRule>
          <x14:cfRule type="containsText" priority="3" operator="containsText" id="{123F9C9D-97C1-4532-80CC-ED953DC25603}">
            <xm:f>NOT(ISERROR(SEARCH('Code Lists'!$C$4,F8)))</xm:f>
            <xm:f>'Code Lists'!$C$4</xm:f>
            <x14:dxf>
              <font>
                <b/>
                <i val="0"/>
                <color theme="0"/>
              </font>
              <fill>
                <patternFill>
                  <bgColor rgb="FFC00000"/>
                </patternFill>
              </fill>
            </x14:dxf>
          </x14:cfRule>
          <xm:sqref>F8</xm:sqref>
        </x14:conditionalFormatting>
        <x14:conditionalFormatting xmlns:xm="http://schemas.microsoft.com/office/excel/2006/main">
          <x14:cfRule type="containsText" priority="1" operator="containsText" id="{F8AEE776-1D48-4CAD-A2E0-8443AAB2D65E}">
            <xm:f>NOT(ISERROR(SEARCH('Code Lists'!$C$6,F8)))</xm:f>
            <xm:f>'Code Lists'!$C$6</xm:f>
            <x14:dxf>
              <font>
                <b/>
                <i val="0"/>
                <color theme="0"/>
              </font>
              <fill>
                <patternFill>
                  <bgColor theme="9"/>
                </patternFill>
              </fill>
            </x14:dxf>
          </x14:cfRule>
          <xm:sqref>F8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F07E6CE-F618-4CF9-8C62-CE34FB1E7C48}">
          <x14:formula1>
            <xm:f>'Code Lists'!$C$8:$C$12</xm:f>
          </x14:formula1>
          <xm:sqref>G8:G13</xm:sqref>
        </x14:dataValidation>
        <x14:dataValidation type="list" allowBlank="1" showInputMessage="1" showErrorMessage="1" xr:uid="{8EB89326-C58B-46C6-9256-F40CF52B4810}">
          <x14:formula1>
            <xm:f>'Code Lists'!$C$3:$C$6</xm:f>
          </x14:formula1>
          <xm:sqref>E8:F13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1326-63AD-4CD5-ABE3-1267FBA0C607}">
  <sheetPr>
    <pageSetUpPr fitToPage="1"/>
  </sheetPr>
  <dimension ref="A1:L63"/>
  <sheetViews>
    <sheetView topLeftCell="A15" zoomScale="80" zoomScaleNormal="80" workbookViewId="0">
      <selection activeCell="E12" sqref="E12"/>
    </sheetView>
  </sheetViews>
  <sheetFormatPr defaultRowHeight="14.5" x14ac:dyDescent="0.35"/>
  <cols>
    <col min="1" max="1" width="39.1796875" customWidth="1"/>
    <col min="2" max="3" width="33.1796875" customWidth="1"/>
    <col min="4" max="4" width="31.26953125" customWidth="1"/>
    <col min="5" max="6" width="34.54296875" customWidth="1"/>
    <col min="7" max="7" width="33.7265625" customWidth="1"/>
    <col min="8" max="8" width="36.7265625" customWidth="1"/>
  </cols>
  <sheetData>
    <row r="1" spans="1:9" ht="12.75" customHeight="1" thickBot="1" x14ac:dyDescent="0.4"/>
    <row r="2" spans="1:9" ht="36.75" customHeight="1" thickBot="1" x14ac:dyDescent="0.4">
      <c r="A2" s="417" t="s">
        <v>494</v>
      </c>
      <c r="B2" s="418"/>
      <c r="C2" s="418"/>
      <c r="D2" s="418"/>
      <c r="E2" s="418"/>
      <c r="F2" s="418"/>
      <c r="G2" s="418"/>
      <c r="H2" s="419"/>
    </row>
    <row r="3" spans="1:9" ht="7.5" customHeight="1" thickBot="1" x14ac:dyDescent="0.4"/>
    <row r="4" spans="1:9" ht="15" hidden="1" thickBot="1" x14ac:dyDescent="0.4"/>
    <row r="5" spans="1:9" ht="29.25" customHeight="1" thickBot="1" x14ac:dyDescent="0.55000000000000004">
      <c r="A5" s="360" t="s">
        <v>137</v>
      </c>
      <c r="B5" s="361"/>
      <c r="C5" s="361"/>
      <c r="D5" s="361"/>
      <c r="E5" s="361"/>
      <c r="F5" s="361"/>
      <c r="G5" s="361"/>
      <c r="H5" s="420"/>
    </row>
    <row r="6" spans="1:9" ht="147" customHeight="1" thickBot="1" x14ac:dyDescent="0.4">
      <c r="A6" s="426" t="s">
        <v>375</v>
      </c>
      <c r="B6" s="427"/>
      <c r="C6" s="427"/>
      <c r="D6" s="427"/>
      <c r="E6" s="427"/>
      <c r="F6" s="427"/>
      <c r="G6" s="427"/>
      <c r="H6" s="428"/>
      <c r="I6" s="130"/>
    </row>
    <row r="7" spans="1:9" ht="42" x14ac:dyDescent="0.35">
      <c r="A7" s="72" t="s">
        <v>49</v>
      </c>
      <c r="B7" s="71" t="s">
        <v>99</v>
      </c>
      <c r="C7" s="58" t="s">
        <v>475</v>
      </c>
      <c r="D7" s="58" t="s">
        <v>476</v>
      </c>
      <c r="E7" s="71" t="s">
        <v>47</v>
      </c>
      <c r="F7" s="71" t="s">
        <v>46</v>
      </c>
      <c r="G7" s="71" t="s">
        <v>45</v>
      </c>
      <c r="H7" s="144" t="s">
        <v>44</v>
      </c>
      <c r="I7" s="130"/>
    </row>
    <row r="8" spans="1:9" ht="372" customHeight="1" x14ac:dyDescent="0.35">
      <c r="A8" s="69" t="s">
        <v>391</v>
      </c>
      <c r="B8" s="53" t="s">
        <v>376</v>
      </c>
      <c r="C8" s="53"/>
      <c r="D8" s="161"/>
      <c r="E8" s="53" t="s">
        <v>39</v>
      </c>
      <c r="F8" s="53" t="s">
        <v>39</v>
      </c>
      <c r="G8" s="53" t="s">
        <v>39</v>
      </c>
      <c r="H8" s="133"/>
      <c r="I8" s="130"/>
    </row>
    <row r="9" spans="1:9" ht="139.5" customHeight="1" x14ac:dyDescent="0.35">
      <c r="A9" s="69" t="s">
        <v>383</v>
      </c>
      <c r="B9" s="53" t="s">
        <v>370</v>
      </c>
      <c r="C9" s="53"/>
      <c r="D9" s="161"/>
      <c r="E9" s="53" t="s">
        <v>39</v>
      </c>
      <c r="F9" s="53" t="s">
        <v>39</v>
      </c>
      <c r="G9" s="53" t="s">
        <v>39</v>
      </c>
      <c r="H9" s="133"/>
      <c r="I9" s="130"/>
    </row>
    <row r="10" spans="1:9" ht="79.5" customHeight="1" x14ac:dyDescent="0.35">
      <c r="A10" s="69" t="s">
        <v>136</v>
      </c>
      <c r="B10" s="53" t="s">
        <v>377</v>
      </c>
      <c r="C10" s="53"/>
      <c r="D10" s="161"/>
      <c r="E10" s="53" t="s">
        <v>39</v>
      </c>
      <c r="F10" s="53" t="s">
        <v>39</v>
      </c>
      <c r="G10" s="53" t="s">
        <v>39</v>
      </c>
      <c r="H10" s="133"/>
    </row>
    <row r="11" spans="1:9" ht="79.5" customHeight="1" x14ac:dyDescent="0.35">
      <c r="A11" s="69" t="s">
        <v>496</v>
      </c>
      <c r="B11" s="53" t="s">
        <v>495</v>
      </c>
      <c r="C11" s="53"/>
      <c r="D11" s="161"/>
      <c r="E11" s="53" t="s">
        <v>39</v>
      </c>
      <c r="F11" s="53" t="s">
        <v>39</v>
      </c>
      <c r="G11" s="53" t="s">
        <v>39</v>
      </c>
      <c r="H11" s="133"/>
    </row>
    <row r="12" spans="1:9" ht="131.25" customHeight="1" x14ac:dyDescent="0.35">
      <c r="A12" s="69" t="s">
        <v>379</v>
      </c>
      <c r="B12" s="53" t="s">
        <v>378</v>
      </c>
      <c r="C12" s="53"/>
      <c r="D12" s="161"/>
      <c r="E12" s="53" t="s">
        <v>39</v>
      </c>
      <c r="F12" s="53" t="s">
        <v>39</v>
      </c>
      <c r="G12" s="53" t="s">
        <v>39</v>
      </c>
      <c r="H12" s="133"/>
    </row>
    <row r="13" spans="1:9" ht="15.5" x14ac:dyDescent="0.35">
      <c r="A13" s="366" t="s">
        <v>38</v>
      </c>
      <c r="B13" s="367"/>
      <c r="C13" s="149"/>
      <c r="D13" s="49" t="s">
        <v>30</v>
      </c>
      <c r="E13" s="61">
        <f>COUNTIF(E8:E12,'Code Lists'!C6)</f>
        <v>0</v>
      </c>
      <c r="F13" s="61">
        <f>COUNTIF(F8:F12,'Code Lists'!C6)</f>
        <v>0</v>
      </c>
      <c r="G13" s="291"/>
      <c r="H13" s="305"/>
      <c r="I13" s="130"/>
    </row>
    <row r="14" spans="1:9" ht="15.5" x14ac:dyDescent="0.35">
      <c r="A14" s="368"/>
      <c r="B14" s="369"/>
      <c r="C14" s="150"/>
      <c r="D14" s="49" t="s">
        <v>29</v>
      </c>
      <c r="E14" s="61">
        <f>COUNTIF(E8:E12,'Code Lists'!C5)</f>
        <v>0</v>
      </c>
      <c r="F14" s="61">
        <f>COUNTIF(F8:F12,'Code Lists'!C5)</f>
        <v>0</v>
      </c>
      <c r="G14" s="292"/>
      <c r="H14" s="306"/>
      <c r="I14" s="130"/>
    </row>
    <row r="15" spans="1:9" ht="16" thickBot="1" x14ac:dyDescent="0.4">
      <c r="A15" s="399"/>
      <c r="B15" s="425"/>
      <c r="C15" s="154"/>
      <c r="D15" s="135" t="s">
        <v>28</v>
      </c>
      <c r="E15" s="134">
        <f>COUNTIF(E8:E12,'Code Lists'!C4)</f>
        <v>0</v>
      </c>
      <c r="F15" s="134">
        <f>COUNTIF(F8:F12,'Code Lists'!C4)</f>
        <v>0</v>
      </c>
      <c r="G15" s="394"/>
      <c r="H15" s="424"/>
      <c r="I15" s="130"/>
    </row>
    <row r="16" spans="1:9" ht="15" thickBot="1" x14ac:dyDescent="0.4"/>
    <row r="17" spans="1:9" ht="29.25" customHeight="1" thickBot="1" x14ac:dyDescent="0.55000000000000004">
      <c r="A17" s="360" t="s">
        <v>135</v>
      </c>
      <c r="B17" s="361"/>
      <c r="C17" s="361"/>
      <c r="D17" s="361"/>
      <c r="E17" s="361"/>
      <c r="F17" s="361"/>
      <c r="G17" s="361"/>
      <c r="H17" s="361"/>
      <c r="I17" s="130"/>
    </row>
    <row r="18" spans="1:9" ht="109" customHeight="1" thickBot="1" x14ac:dyDescent="0.4">
      <c r="A18" s="421" t="s">
        <v>380</v>
      </c>
      <c r="B18" s="422"/>
      <c r="C18" s="422"/>
      <c r="D18" s="422"/>
      <c r="E18" s="422"/>
      <c r="F18" s="422"/>
      <c r="G18" s="422"/>
      <c r="H18" s="423"/>
    </row>
    <row r="19" spans="1:9" ht="42" x14ac:dyDescent="0.35">
      <c r="A19" s="72" t="s">
        <v>49</v>
      </c>
      <c r="B19" s="71" t="s">
        <v>48</v>
      </c>
      <c r="C19" s="58" t="s">
        <v>475</v>
      </c>
      <c r="D19" s="58" t="s">
        <v>476</v>
      </c>
      <c r="E19" s="71" t="s">
        <v>47</v>
      </c>
      <c r="F19" s="71" t="s">
        <v>46</v>
      </c>
      <c r="G19" s="71" t="s">
        <v>45</v>
      </c>
      <c r="H19" s="144" t="s">
        <v>44</v>
      </c>
      <c r="I19" s="130"/>
    </row>
    <row r="20" spans="1:9" s="139" customFormat="1" ht="31.5" customHeight="1" x14ac:dyDescent="0.35">
      <c r="A20" s="143" t="s">
        <v>381</v>
      </c>
      <c r="B20" s="142" t="s">
        <v>134</v>
      </c>
      <c r="C20" s="142"/>
      <c r="D20" s="164"/>
      <c r="E20" s="53" t="s">
        <v>39</v>
      </c>
      <c r="F20" s="53" t="s">
        <v>39</v>
      </c>
      <c r="G20" s="53" t="s">
        <v>39</v>
      </c>
      <c r="H20" s="141"/>
      <c r="I20" s="140"/>
    </row>
    <row r="21" spans="1:9" ht="136.5" customHeight="1" x14ac:dyDescent="0.35">
      <c r="A21" s="69" t="s">
        <v>385</v>
      </c>
      <c r="B21" s="415" t="s">
        <v>384</v>
      </c>
      <c r="C21" s="152"/>
      <c r="D21" s="161"/>
      <c r="E21" s="53" t="s">
        <v>39</v>
      </c>
      <c r="F21" s="53" t="s">
        <v>39</v>
      </c>
      <c r="G21" s="53" t="s">
        <v>39</v>
      </c>
      <c r="H21" s="138"/>
      <c r="I21" s="130"/>
    </row>
    <row r="22" spans="1:9" ht="78" customHeight="1" x14ac:dyDescent="0.35">
      <c r="A22" s="69" t="s">
        <v>371</v>
      </c>
      <c r="B22" s="416"/>
      <c r="C22" s="153"/>
      <c r="D22" s="161"/>
      <c r="E22" s="53" t="s">
        <v>39</v>
      </c>
      <c r="F22" s="53" t="s">
        <v>39</v>
      </c>
      <c r="G22" s="53" t="s">
        <v>39</v>
      </c>
      <c r="H22" s="133"/>
      <c r="I22" s="130"/>
    </row>
    <row r="23" spans="1:9" ht="15.5" x14ac:dyDescent="0.35">
      <c r="A23" s="366" t="s">
        <v>38</v>
      </c>
      <c r="B23" s="367"/>
      <c r="C23" s="149"/>
      <c r="D23" s="49" t="s">
        <v>30</v>
      </c>
      <c r="E23" s="61">
        <f>COUNTIF(E20:E22,'Code Lists'!C6)</f>
        <v>0</v>
      </c>
      <c r="F23" s="61">
        <f>COUNTIF(F20:F22,'Code Lists'!C6)</f>
        <v>0</v>
      </c>
      <c r="G23" s="291"/>
      <c r="H23" s="305"/>
    </row>
    <row r="24" spans="1:9" ht="15.5" x14ac:dyDescent="0.35">
      <c r="A24" s="368"/>
      <c r="B24" s="369"/>
      <c r="C24" s="150"/>
      <c r="D24" s="49" t="s">
        <v>29</v>
      </c>
      <c r="E24" s="61">
        <f>COUNTIF(E20:E22,'Code Lists'!C5)</f>
        <v>0</v>
      </c>
      <c r="F24" s="61">
        <f>COUNTIF(F20:F22,'Code Lists'!C5)</f>
        <v>0</v>
      </c>
      <c r="G24" s="292"/>
      <c r="H24" s="306"/>
      <c r="I24" s="130"/>
    </row>
    <row r="25" spans="1:9" ht="15.5" x14ac:dyDescent="0.35">
      <c r="A25" s="370"/>
      <c r="B25" s="371"/>
      <c r="C25" s="151"/>
      <c r="D25" s="49" t="s">
        <v>28</v>
      </c>
      <c r="E25" s="61">
        <f>COUNTIF(E20:E22,'Code Lists'!C4)</f>
        <v>0</v>
      </c>
      <c r="F25" s="61">
        <f>COUNTIF(F20:F22,'Code Lists'!C4)</f>
        <v>0</v>
      </c>
      <c r="G25" s="326"/>
      <c r="H25" s="327"/>
    </row>
    <row r="26" spans="1:9" ht="18" customHeight="1" x14ac:dyDescent="0.35">
      <c r="A26" s="444" t="s">
        <v>37</v>
      </c>
      <c r="B26" s="445"/>
      <c r="C26" s="445"/>
      <c r="D26" s="445"/>
      <c r="E26" s="445"/>
      <c r="F26" s="445"/>
      <c r="G26" s="445"/>
      <c r="H26" s="446"/>
      <c r="I26" s="130"/>
    </row>
    <row r="27" spans="1:9" ht="29.5" customHeight="1" x14ac:dyDescent="0.35">
      <c r="A27" s="137" t="s">
        <v>133</v>
      </c>
      <c r="B27" s="123"/>
      <c r="C27" s="123"/>
      <c r="D27" s="123"/>
      <c r="E27" s="123"/>
      <c r="F27" s="123"/>
      <c r="G27" s="123"/>
      <c r="H27" s="136"/>
      <c r="I27" s="130"/>
    </row>
    <row r="28" spans="1:9" ht="49.5" customHeight="1" x14ac:dyDescent="0.35">
      <c r="A28" s="137" t="s">
        <v>132</v>
      </c>
      <c r="B28" s="123"/>
      <c r="C28" s="123"/>
      <c r="D28" s="123"/>
      <c r="E28" s="123"/>
      <c r="F28" s="123"/>
      <c r="G28" s="123"/>
      <c r="H28" s="136"/>
      <c r="I28" s="130"/>
    </row>
    <row r="29" spans="1:9" ht="42.65" customHeight="1" x14ac:dyDescent="0.35">
      <c r="A29" s="137" t="s">
        <v>131</v>
      </c>
      <c r="B29" s="123"/>
      <c r="C29" s="123"/>
      <c r="D29" s="123"/>
      <c r="E29" s="123"/>
      <c r="F29" s="123"/>
      <c r="G29" s="123"/>
      <c r="H29" s="136"/>
      <c r="I29" s="130"/>
    </row>
    <row r="30" spans="1:9" ht="42.65" customHeight="1" x14ac:dyDescent="0.35">
      <c r="A30" s="137" t="s">
        <v>130</v>
      </c>
      <c r="B30" s="123"/>
      <c r="C30" s="123"/>
      <c r="D30" s="123"/>
      <c r="E30" s="123"/>
      <c r="F30" s="123"/>
      <c r="G30" s="123"/>
      <c r="H30" s="136"/>
      <c r="I30" s="130"/>
    </row>
    <row r="31" spans="1:9" ht="42.65" customHeight="1" x14ac:dyDescent="0.35">
      <c r="A31" s="137" t="s">
        <v>129</v>
      </c>
      <c r="B31" s="123"/>
      <c r="C31" s="123"/>
      <c r="D31" s="123"/>
      <c r="E31" s="123"/>
      <c r="F31" s="123"/>
      <c r="G31" s="123"/>
      <c r="H31" s="136"/>
      <c r="I31" s="130"/>
    </row>
    <row r="32" spans="1:9" ht="52.5" customHeight="1" x14ac:dyDescent="0.35">
      <c r="A32" s="137" t="s">
        <v>128</v>
      </c>
      <c r="B32" s="123"/>
      <c r="C32" s="123"/>
      <c r="D32" s="123"/>
      <c r="E32" s="123"/>
      <c r="F32" s="123"/>
      <c r="G32" s="123"/>
      <c r="H32" s="136"/>
      <c r="I32" s="130"/>
    </row>
    <row r="33" spans="1:12" ht="52.5" customHeight="1" x14ac:dyDescent="0.35">
      <c r="A33" s="137" t="s">
        <v>127</v>
      </c>
      <c r="B33" s="123"/>
      <c r="C33" s="123"/>
      <c r="D33" s="123"/>
      <c r="E33" s="123"/>
      <c r="F33" s="123"/>
      <c r="G33" s="123"/>
      <c r="H33" s="136"/>
      <c r="I33" s="130"/>
    </row>
    <row r="34" spans="1:12" ht="52.5" customHeight="1" x14ac:dyDescent="0.35">
      <c r="A34" s="137" t="s">
        <v>126</v>
      </c>
      <c r="B34" s="123"/>
      <c r="C34" s="123"/>
      <c r="D34" s="123"/>
      <c r="E34" s="123"/>
      <c r="F34" s="123"/>
      <c r="G34" s="123"/>
      <c r="H34" s="136"/>
      <c r="I34" s="130"/>
    </row>
    <row r="35" spans="1:12" ht="40" customHeight="1" x14ac:dyDescent="0.35">
      <c r="A35" s="137" t="s">
        <v>125</v>
      </c>
      <c r="B35" s="123"/>
      <c r="C35" s="123"/>
      <c r="D35" s="123"/>
      <c r="E35" s="123"/>
      <c r="F35" s="123"/>
      <c r="G35" s="123"/>
      <c r="H35" s="136"/>
      <c r="I35" s="130"/>
    </row>
    <row r="37" spans="1:12" ht="15" thickBot="1" x14ac:dyDescent="0.4"/>
    <row r="38" spans="1:12" ht="29.25" customHeight="1" x14ac:dyDescent="0.5">
      <c r="A38" s="437" t="s">
        <v>382</v>
      </c>
      <c r="B38" s="438"/>
      <c r="C38" s="438"/>
      <c r="D38" s="438"/>
      <c r="E38" s="438"/>
      <c r="F38" s="438"/>
      <c r="G38" s="438"/>
      <c r="H38" s="438"/>
      <c r="I38" s="130"/>
    </row>
    <row r="39" spans="1:12" ht="84" customHeight="1" x14ac:dyDescent="0.35">
      <c r="A39" s="441" t="s">
        <v>124</v>
      </c>
      <c r="B39" s="442"/>
      <c r="C39" s="442"/>
      <c r="D39" s="442"/>
      <c r="E39" s="442"/>
      <c r="F39" s="442"/>
      <c r="G39" s="442"/>
      <c r="H39" s="443"/>
    </row>
    <row r="40" spans="1:12" ht="63" customHeight="1" x14ac:dyDescent="0.35">
      <c r="A40" s="58" t="s">
        <v>49</v>
      </c>
      <c r="B40" s="58" t="s">
        <v>48</v>
      </c>
      <c r="C40" s="58" t="s">
        <v>475</v>
      </c>
      <c r="D40" s="58" t="s">
        <v>476</v>
      </c>
      <c r="E40" s="58" t="s">
        <v>47</v>
      </c>
      <c r="F40" s="58" t="s">
        <v>46</v>
      </c>
      <c r="G40" s="58" t="s">
        <v>45</v>
      </c>
      <c r="H40" s="57" t="s">
        <v>44</v>
      </c>
    </row>
    <row r="41" spans="1:12" ht="106" customHeight="1" x14ac:dyDescent="0.35">
      <c r="A41" s="121" t="s">
        <v>372</v>
      </c>
      <c r="B41" s="429" t="s">
        <v>386</v>
      </c>
      <c r="C41" s="121"/>
      <c r="D41" s="161"/>
      <c r="E41" s="53" t="s">
        <v>39</v>
      </c>
      <c r="F41" s="53" t="s">
        <v>39</v>
      </c>
      <c r="G41" s="53" t="s">
        <v>39</v>
      </c>
      <c r="H41" s="133"/>
      <c r="I41" s="130"/>
    </row>
    <row r="42" spans="1:12" ht="224" customHeight="1" x14ac:dyDescent="0.35">
      <c r="A42" s="121" t="s">
        <v>435</v>
      </c>
      <c r="B42" s="430"/>
      <c r="C42" s="121"/>
      <c r="D42" s="165"/>
      <c r="E42" s="53" t="s">
        <v>39</v>
      </c>
      <c r="F42" s="53" t="s">
        <v>39</v>
      </c>
      <c r="G42" s="53" t="s">
        <v>39</v>
      </c>
      <c r="H42" s="132"/>
    </row>
    <row r="43" spans="1:12" ht="211.5" customHeight="1" x14ac:dyDescent="0.35">
      <c r="A43" s="121" t="s">
        <v>123</v>
      </c>
      <c r="B43" s="121" t="s">
        <v>504</v>
      </c>
      <c r="C43" s="175"/>
      <c r="D43" s="165"/>
      <c r="E43" s="53" t="s">
        <v>39</v>
      </c>
      <c r="F43" s="53" t="s">
        <v>39</v>
      </c>
      <c r="G43" s="53" t="s">
        <v>39</v>
      </c>
      <c r="H43" s="132"/>
    </row>
    <row r="44" spans="1:12" ht="249" customHeight="1" x14ac:dyDescent="0.35">
      <c r="A44" s="121" t="s">
        <v>373</v>
      </c>
      <c r="B44" s="174" t="s">
        <v>434</v>
      </c>
      <c r="C44" s="175"/>
      <c r="D44" s="165"/>
      <c r="E44" s="53" t="s">
        <v>39</v>
      </c>
      <c r="F44" s="53" t="s">
        <v>39</v>
      </c>
      <c r="G44" s="53" t="s">
        <v>39</v>
      </c>
      <c r="H44" s="132"/>
    </row>
    <row r="45" spans="1:12" ht="15.5" x14ac:dyDescent="0.35">
      <c r="A45" s="366" t="s">
        <v>38</v>
      </c>
      <c r="B45" s="367"/>
      <c r="C45" s="149"/>
      <c r="D45" s="49" t="s">
        <v>30</v>
      </c>
      <c r="E45" s="61">
        <f>COUNTIF(E41:E44,'Code Lists'!C6)</f>
        <v>0</v>
      </c>
      <c r="F45" s="61">
        <f>COUNTIF(F41:F44,'Code Lists'!C6)</f>
        <v>0</v>
      </c>
      <c r="G45" s="291"/>
      <c r="H45" s="305"/>
    </row>
    <row r="46" spans="1:12" ht="15.5" x14ac:dyDescent="0.35">
      <c r="A46" s="368"/>
      <c r="B46" s="369"/>
      <c r="C46" s="150"/>
      <c r="D46" s="49" t="s">
        <v>29</v>
      </c>
      <c r="E46" s="61">
        <f>COUNTIF(E41:E44,'Code Lists'!C5)</f>
        <v>0</v>
      </c>
      <c r="F46" s="61">
        <f>COUNTIF(F41:F44,'Code Lists'!C5)</f>
        <v>0</v>
      </c>
      <c r="G46" s="292"/>
      <c r="H46" s="306"/>
      <c r="I46" s="130"/>
    </row>
    <row r="47" spans="1:12" ht="16" thickBot="1" x14ac:dyDescent="0.4">
      <c r="A47" s="399"/>
      <c r="B47" s="425"/>
      <c r="C47" s="154"/>
      <c r="D47" s="135" t="s">
        <v>28</v>
      </c>
      <c r="E47" s="134">
        <f>COUNTIF(E41:E44,'Code Lists'!C4)</f>
        <v>0</v>
      </c>
      <c r="F47" s="134">
        <f>COUNTIF(F41:F44,'Code Lists'!C4)</f>
        <v>0</v>
      </c>
      <c r="G47" s="394"/>
      <c r="H47" s="424"/>
      <c r="I47" s="130"/>
      <c r="L47" s="6"/>
    </row>
    <row r="48" spans="1:12" ht="15" thickBot="1" x14ac:dyDescent="0.4"/>
    <row r="49" spans="1:9" ht="29.25" customHeight="1" x14ac:dyDescent="0.5">
      <c r="A49" s="437" t="s">
        <v>122</v>
      </c>
      <c r="B49" s="438"/>
      <c r="C49" s="438"/>
      <c r="D49" s="438"/>
      <c r="E49" s="438"/>
      <c r="F49" s="438"/>
      <c r="G49" s="438"/>
      <c r="H49" s="438"/>
      <c r="I49" s="130"/>
    </row>
    <row r="50" spans="1:9" ht="239" customHeight="1" x14ac:dyDescent="0.35">
      <c r="A50" s="439" t="s">
        <v>446</v>
      </c>
      <c r="B50" s="440"/>
      <c r="C50" s="440"/>
      <c r="D50" s="440"/>
      <c r="E50" s="440"/>
      <c r="F50" s="440"/>
      <c r="G50" s="440"/>
      <c r="H50" s="440"/>
      <c r="I50" s="130"/>
    </row>
    <row r="51" spans="1:9" ht="79" customHeight="1" x14ac:dyDescent="0.35">
      <c r="A51" s="58" t="s">
        <v>49</v>
      </c>
      <c r="B51" s="58" t="s">
        <v>48</v>
      </c>
      <c r="C51" s="58" t="s">
        <v>475</v>
      </c>
      <c r="D51" s="58" t="s">
        <v>476</v>
      </c>
      <c r="E51" s="58" t="s">
        <v>47</v>
      </c>
      <c r="F51" s="58" t="s">
        <v>46</v>
      </c>
      <c r="G51" s="58" t="s">
        <v>45</v>
      </c>
      <c r="H51" s="57" t="s">
        <v>44</v>
      </c>
    </row>
    <row r="52" spans="1:9" ht="55.5" customHeight="1" x14ac:dyDescent="0.35">
      <c r="A52" s="121" t="s">
        <v>121</v>
      </c>
      <c r="B52" s="121" t="s">
        <v>374</v>
      </c>
      <c r="C52" s="168"/>
      <c r="D52" s="108"/>
      <c r="E52" s="53" t="s">
        <v>39</v>
      </c>
      <c r="F52" s="53" t="s">
        <v>39</v>
      </c>
      <c r="G52" s="53" t="s">
        <v>39</v>
      </c>
      <c r="H52" s="133"/>
      <c r="I52" s="130"/>
    </row>
    <row r="53" spans="1:9" ht="135.65" customHeight="1" x14ac:dyDescent="0.35">
      <c r="A53" s="121" t="s">
        <v>120</v>
      </c>
      <c r="B53" s="121" t="s">
        <v>119</v>
      </c>
      <c r="C53" s="175"/>
      <c r="D53" s="53"/>
      <c r="E53" s="53" t="s">
        <v>39</v>
      </c>
      <c r="F53" s="53" t="s">
        <v>39</v>
      </c>
      <c r="G53" s="53" t="s">
        <v>39</v>
      </c>
      <c r="H53" s="132"/>
    </row>
    <row r="54" spans="1:9" ht="159" customHeight="1" x14ac:dyDescent="0.35">
      <c r="A54" s="121" t="s">
        <v>118</v>
      </c>
      <c r="B54" s="121" t="s">
        <v>117</v>
      </c>
      <c r="C54" s="175"/>
      <c r="D54" s="161"/>
      <c r="E54" s="53" t="s">
        <v>39</v>
      </c>
      <c r="F54" s="53" t="s">
        <v>39</v>
      </c>
      <c r="G54" s="53" t="s">
        <v>39</v>
      </c>
      <c r="H54" s="162"/>
    </row>
    <row r="55" spans="1:9" x14ac:dyDescent="0.35">
      <c r="A55" s="431" t="s">
        <v>38</v>
      </c>
      <c r="B55" s="432"/>
      <c r="C55" s="155"/>
      <c r="D55" s="131" t="s">
        <v>30</v>
      </c>
      <c r="E55" s="48">
        <f>COUNTIF(E52:E54,'Code Lists'!C6)</f>
        <v>0</v>
      </c>
      <c r="F55" s="48">
        <f>COUNTIF(F52:F54,'Code Lists'!C6)</f>
        <v>0</v>
      </c>
      <c r="G55" s="291"/>
      <c r="H55" s="305"/>
      <c r="I55" s="130"/>
    </row>
    <row r="56" spans="1:9" x14ac:dyDescent="0.35">
      <c r="A56" s="433"/>
      <c r="B56" s="434"/>
      <c r="C56" s="156"/>
      <c r="D56" s="131" t="s">
        <v>29</v>
      </c>
      <c r="E56" s="48">
        <f>COUNTIF(E52:E54,'Code Lists'!C5)</f>
        <v>0</v>
      </c>
      <c r="F56" s="48">
        <f>COUNTIF(F52:F54,'Code Lists'!C5)</f>
        <v>0</v>
      </c>
      <c r="G56" s="292"/>
      <c r="H56" s="306"/>
      <c r="I56" s="130"/>
    </row>
    <row r="57" spans="1:9" ht="15" thickBot="1" x14ac:dyDescent="0.4">
      <c r="A57" s="435"/>
      <c r="B57" s="436"/>
      <c r="C57" s="157"/>
      <c r="D57" s="129" t="s">
        <v>28</v>
      </c>
      <c r="E57" s="128">
        <f>COUNTIF(E52:E54,'Code Lists'!C4)</f>
        <v>0</v>
      </c>
      <c r="F57" s="128">
        <f>COUNTIF(F52:F54,'Code Lists'!C4)</f>
        <v>0</v>
      </c>
      <c r="G57" s="293"/>
      <c r="H57" s="307"/>
    </row>
    <row r="58" spans="1:9" ht="15" thickTop="1" x14ac:dyDescent="0.35">
      <c r="E58" s="127"/>
      <c r="F58" s="127"/>
      <c r="G58" s="127"/>
      <c r="H58" s="127"/>
    </row>
    <row r="60" spans="1:9" x14ac:dyDescent="0.35">
      <c r="A60" s="36" t="s">
        <v>30</v>
      </c>
      <c r="B60" s="36">
        <f>E23+E45+E55+E13</f>
        <v>0</v>
      </c>
      <c r="C60" s="36"/>
      <c r="D60" s="36">
        <f>F23+F45+F55+F13</f>
        <v>0</v>
      </c>
      <c r="E60" s="36"/>
    </row>
    <row r="61" spans="1:9" x14ac:dyDescent="0.35">
      <c r="A61" s="36" t="s">
        <v>29</v>
      </c>
      <c r="B61" s="36">
        <f>E24+E46+E56+E14</f>
        <v>0</v>
      </c>
      <c r="C61" s="36"/>
      <c r="D61" s="36">
        <f>F24+F46+F56+F14</f>
        <v>0</v>
      </c>
      <c r="E61" s="36"/>
    </row>
    <row r="62" spans="1:9" x14ac:dyDescent="0.35">
      <c r="A62" s="36" t="s">
        <v>28</v>
      </c>
      <c r="B62" s="36">
        <f>E25+E47+E57+E15</f>
        <v>0</v>
      </c>
      <c r="C62" s="36"/>
      <c r="D62" s="36">
        <f>F25+F47+F57+F15</f>
        <v>0</v>
      </c>
      <c r="E62" s="36"/>
    </row>
    <row r="63" spans="1:9" x14ac:dyDescent="0.35">
      <c r="A63" s="36"/>
      <c r="B63" s="36"/>
      <c r="C63" s="36"/>
      <c r="D63" s="36"/>
      <c r="E63" s="36"/>
    </row>
  </sheetData>
  <mergeCells count="24">
    <mergeCell ref="A39:H39"/>
    <mergeCell ref="A26:H26"/>
    <mergeCell ref="G23:G25"/>
    <mergeCell ref="H23:H25"/>
    <mergeCell ref="A38:H38"/>
    <mergeCell ref="A23:B25"/>
    <mergeCell ref="B41:B42"/>
    <mergeCell ref="A45:B47"/>
    <mergeCell ref="G45:G47"/>
    <mergeCell ref="H45:H47"/>
    <mergeCell ref="A55:B57"/>
    <mergeCell ref="G55:G57"/>
    <mergeCell ref="H55:H57"/>
    <mergeCell ref="A49:H49"/>
    <mergeCell ref="A50:H50"/>
    <mergeCell ref="B21:B22"/>
    <mergeCell ref="A2:H2"/>
    <mergeCell ref="A5:H5"/>
    <mergeCell ref="A17:H17"/>
    <mergeCell ref="A18:H18"/>
    <mergeCell ref="G13:G15"/>
    <mergeCell ref="H13:H15"/>
    <mergeCell ref="A13:B15"/>
    <mergeCell ref="A6:H6"/>
  </mergeCells>
  <dataValidations count="1">
    <dataValidation type="list" allowBlank="1" showInputMessage="1" showErrorMessage="1" sqref="H45 H13 H23 H55" xr:uid="{00000000-0002-0000-0700-000000000000}">
      <formula1>$D$12:$D$15</formula1>
    </dataValidation>
  </dataValidations>
  <hyperlinks>
    <hyperlink ref="A27" r:id="rId1" xr:uid="{992AE541-F3A5-4DEA-A639-AA7BFCA0688E}"/>
    <hyperlink ref="A28" r:id="rId2" xr:uid="{055B0DF8-F191-467B-B5CE-B4EE6DC4027C}"/>
    <hyperlink ref="A29" r:id="rId3" xr:uid="{A7D35C3B-0C43-4D3A-BF39-766842769928}"/>
    <hyperlink ref="A30" r:id="rId4" xr:uid="{F9A512B1-065F-46FB-AE49-924403EF47FA}"/>
    <hyperlink ref="A31" r:id="rId5" xr:uid="{F09BEE15-27C9-46B4-A099-F19D545410EC}"/>
    <hyperlink ref="A32" r:id="rId6" xr:uid="{8B913F4F-4C71-463D-AD92-2C3245671B0B}"/>
    <hyperlink ref="A33" r:id="rId7" xr:uid="{B4600A5E-B183-4111-8684-38FDB949F3FC}"/>
    <hyperlink ref="A34" r:id="rId8" xr:uid="{BF32D035-7F18-470C-8791-242FD23FF45D}"/>
    <hyperlink ref="A35" r:id="rId9" xr:uid="{AEE486A8-2138-4999-89A6-90A27B778BF3}"/>
  </hyperlinks>
  <pageMargins left="0" right="0" top="0" bottom="0" header="0" footer="0"/>
  <pageSetup paperSize="9" scale="53" fitToHeight="0" orientation="landscape" verticalDpi="1200" r:id="rId10"/>
  <rowBreaks count="4" manualBreakCount="4">
    <brk id="8" max="16383" man="1"/>
    <brk id="15" max="16383" man="1"/>
    <brk id="25" max="16383" man="1"/>
    <brk id="47" max="16383" man="1"/>
  </rowBreaks>
  <extLst>
    <ext xmlns:x14="http://schemas.microsoft.com/office/spreadsheetml/2009/9/main" uri="{78C0D931-6437-407d-A8EE-F0AAD7539E65}">
      <x14:conditionalFormattings>
        <x14:conditionalFormatting xmlns:xm="http://schemas.microsoft.com/office/excel/2006/main">
          <x14:cfRule type="containsText" priority="41" operator="containsText" id="{135ADA3F-1322-4179-9498-E3B8103904B3}">
            <xm:f>NOT(ISERROR(SEARCH('Code Lists'!$C$5,F41)))</xm:f>
            <xm:f>'Code Lists'!$C$5</xm:f>
            <x14:dxf>
              <font>
                <b/>
                <i val="0"/>
                <color theme="0"/>
              </font>
              <fill>
                <patternFill>
                  <bgColor theme="5"/>
                </patternFill>
              </fill>
            </x14:dxf>
          </x14:cfRule>
          <x14:cfRule type="containsText" priority="42" operator="containsText" id="{1A2808FC-8E78-41B9-B5B7-0C78D7189F68}">
            <xm:f>NOT(ISERROR(SEARCH('Code Lists'!$C$4,F41)))</xm:f>
            <xm:f>'Code Lists'!$C$4</xm:f>
            <x14:dxf>
              <font>
                <b/>
                <i val="0"/>
                <color theme="0"/>
              </font>
              <fill>
                <patternFill>
                  <bgColor rgb="FFC00000"/>
                </patternFill>
              </fill>
            </x14:dxf>
          </x14:cfRule>
          <xm:sqref>F41:F44</xm:sqref>
        </x14:conditionalFormatting>
        <x14:conditionalFormatting xmlns:xm="http://schemas.microsoft.com/office/excel/2006/main">
          <x14:cfRule type="containsText" priority="40" operator="containsText" id="{5165F014-B1BD-42A4-B8AE-889488DB26BE}">
            <xm:f>NOT(ISERROR(SEARCH('Code Lists'!$C$6,F41)))</xm:f>
            <xm:f>'Code Lists'!$C$6</xm:f>
            <x14:dxf>
              <font>
                <b/>
                <i val="0"/>
                <color theme="0"/>
              </font>
              <fill>
                <patternFill>
                  <bgColor theme="9"/>
                </patternFill>
              </fill>
            </x14:dxf>
          </x14:cfRule>
          <xm:sqref>F41:F44</xm:sqref>
        </x14:conditionalFormatting>
        <x14:conditionalFormatting xmlns:xm="http://schemas.microsoft.com/office/excel/2006/main">
          <x14:cfRule type="containsText" priority="38" operator="containsText" id="{5487837D-06C0-4FD5-A959-32DF181BE393}">
            <xm:f>NOT(ISERROR(SEARCH('Code Lists'!$C$5,E52)))</xm:f>
            <xm:f>'Code Lists'!$C$5</xm:f>
            <x14:dxf>
              <font>
                <b/>
                <i val="0"/>
                <color theme="0"/>
              </font>
              <fill>
                <patternFill>
                  <bgColor theme="5"/>
                </patternFill>
              </fill>
            </x14:dxf>
          </x14:cfRule>
          <x14:cfRule type="containsText" priority="39" operator="containsText" id="{AAD9BF20-40BF-4F28-8924-0AC6F0117D2A}">
            <xm:f>NOT(ISERROR(SEARCH('Code Lists'!$C$4,E52)))</xm:f>
            <xm:f>'Code Lists'!$C$4</xm:f>
            <x14:dxf>
              <font>
                <b/>
                <i val="0"/>
                <color theme="0"/>
              </font>
              <fill>
                <patternFill>
                  <bgColor rgb="FFC00000"/>
                </patternFill>
              </fill>
            </x14:dxf>
          </x14:cfRule>
          <xm:sqref>E52:F54</xm:sqref>
        </x14:conditionalFormatting>
        <x14:conditionalFormatting xmlns:xm="http://schemas.microsoft.com/office/excel/2006/main">
          <x14:cfRule type="containsText" priority="37" operator="containsText" id="{E39EE38E-E2C2-4B9D-8681-D54C8FBEA83E}">
            <xm:f>NOT(ISERROR(SEARCH('Code Lists'!$C$6,E52)))</xm:f>
            <xm:f>'Code Lists'!$C$6</xm:f>
            <x14:dxf>
              <font>
                <b/>
                <i val="0"/>
                <color theme="0"/>
              </font>
              <fill>
                <patternFill>
                  <bgColor theme="9"/>
                </patternFill>
              </fill>
            </x14:dxf>
          </x14:cfRule>
          <xm:sqref>E52:F54</xm:sqref>
        </x14:conditionalFormatting>
        <x14:conditionalFormatting xmlns:xm="http://schemas.microsoft.com/office/excel/2006/main">
          <x14:cfRule type="containsText" priority="23" operator="containsText" id="{53AAD593-ACE9-4A5C-B754-5489AC5E2DA4}">
            <xm:f>NOT(ISERROR(SEARCH('Code Lists'!$C$5,F20)))</xm:f>
            <xm:f>'Code Lists'!$C$5</xm:f>
            <x14:dxf>
              <font>
                <b/>
                <i val="0"/>
                <color theme="0"/>
              </font>
              <fill>
                <patternFill>
                  <bgColor theme="5"/>
                </patternFill>
              </fill>
            </x14:dxf>
          </x14:cfRule>
          <x14:cfRule type="containsText" priority="24" operator="containsText" id="{CFCB5F12-43B1-46CB-8274-602633B4C2EC}">
            <xm:f>NOT(ISERROR(SEARCH('Code Lists'!$C$4,F20)))</xm:f>
            <xm:f>'Code Lists'!$C$4</xm:f>
            <x14:dxf>
              <font>
                <b/>
                <i val="0"/>
                <color theme="0"/>
              </font>
              <fill>
                <patternFill>
                  <bgColor rgb="FFC00000"/>
                </patternFill>
              </fill>
            </x14:dxf>
          </x14:cfRule>
          <xm:sqref>F20:F22</xm:sqref>
        </x14:conditionalFormatting>
        <x14:conditionalFormatting xmlns:xm="http://schemas.microsoft.com/office/excel/2006/main">
          <x14:cfRule type="containsText" priority="22" operator="containsText" id="{A5EA17FB-C0C7-4D92-B22E-4EF8D04BE04E}">
            <xm:f>NOT(ISERROR(SEARCH('Code Lists'!$C$6,F20)))</xm:f>
            <xm:f>'Code Lists'!$C$6</xm:f>
            <x14:dxf>
              <font>
                <b/>
                <i val="0"/>
                <color theme="0"/>
              </font>
              <fill>
                <patternFill>
                  <bgColor theme="9"/>
                </patternFill>
              </fill>
            </x14:dxf>
          </x14:cfRule>
          <xm:sqref>F20:F22</xm:sqref>
        </x14:conditionalFormatting>
        <x14:conditionalFormatting xmlns:xm="http://schemas.microsoft.com/office/excel/2006/main">
          <x14:cfRule type="containsText" priority="20" operator="containsText" id="{4E873D9C-C826-49CF-B089-9F0A9CBDB566}">
            <xm:f>NOT(ISERROR(SEARCH('Code Lists'!$C$5,E20)))</xm:f>
            <xm:f>'Code Lists'!$C$5</xm:f>
            <x14:dxf>
              <font>
                <b/>
                <i val="0"/>
                <color theme="0"/>
              </font>
              <fill>
                <patternFill>
                  <bgColor theme="5"/>
                </patternFill>
              </fill>
            </x14:dxf>
          </x14:cfRule>
          <x14:cfRule type="containsText" priority="21" operator="containsText" id="{53B654EE-8F3D-4BEF-AB45-162B7C1D8D64}">
            <xm:f>NOT(ISERROR(SEARCH('Code Lists'!$C$4,E20)))</xm:f>
            <xm:f>'Code Lists'!$C$4</xm:f>
            <x14:dxf>
              <font>
                <b/>
                <i val="0"/>
                <color theme="0"/>
              </font>
              <fill>
                <patternFill>
                  <bgColor rgb="FFC00000"/>
                </patternFill>
              </fill>
            </x14:dxf>
          </x14:cfRule>
          <xm:sqref>E20:E22</xm:sqref>
        </x14:conditionalFormatting>
        <x14:conditionalFormatting xmlns:xm="http://schemas.microsoft.com/office/excel/2006/main">
          <x14:cfRule type="containsText" priority="19" operator="containsText" id="{42C0E1BC-3E24-4783-8198-2D567A4A795C}">
            <xm:f>NOT(ISERROR(SEARCH('Code Lists'!$C$6,E20)))</xm:f>
            <xm:f>'Code Lists'!$C$6</xm:f>
            <x14:dxf>
              <font>
                <b/>
                <i val="0"/>
                <color theme="0"/>
              </font>
              <fill>
                <patternFill>
                  <bgColor theme="9"/>
                </patternFill>
              </fill>
            </x14:dxf>
          </x14:cfRule>
          <xm:sqref>E20:E22</xm:sqref>
        </x14:conditionalFormatting>
        <x14:conditionalFormatting xmlns:xm="http://schemas.microsoft.com/office/excel/2006/main">
          <x14:cfRule type="containsText" priority="17" operator="containsText" id="{DC4CE183-9FD6-46E0-8DD8-7A1E1DF97B33}">
            <xm:f>NOT(ISERROR(SEARCH('Code Lists'!$C$5,E8)))</xm:f>
            <xm:f>'Code Lists'!$C$5</xm:f>
            <x14:dxf>
              <font>
                <b/>
                <i val="0"/>
                <color theme="0"/>
              </font>
              <fill>
                <patternFill>
                  <bgColor theme="5"/>
                </patternFill>
              </fill>
            </x14:dxf>
          </x14:cfRule>
          <x14:cfRule type="containsText" priority="18" operator="containsText" id="{7284EC8B-281B-4F7D-9183-F968E837F91D}">
            <xm:f>NOT(ISERROR(SEARCH('Code Lists'!$C$4,E8)))</xm:f>
            <xm:f>'Code Lists'!$C$4</xm:f>
            <x14:dxf>
              <font>
                <b/>
                <i val="0"/>
                <color theme="0"/>
              </font>
              <fill>
                <patternFill>
                  <bgColor rgb="FFC00000"/>
                </patternFill>
              </fill>
            </x14:dxf>
          </x14:cfRule>
          <xm:sqref>E8:E11</xm:sqref>
        </x14:conditionalFormatting>
        <x14:conditionalFormatting xmlns:xm="http://schemas.microsoft.com/office/excel/2006/main">
          <x14:cfRule type="containsText" priority="16" operator="containsText" id="{5BA2A245-55F4-45D4-8BAA-90C8EF5A2F26}">
            <xm:f>NOT(ISERROR(SEARCH('Code Lists'!$C$6,E8)))</xm:f>
            <xm:f>'Code Lists'!$C$6</xm:f>
            <x14:dxf>
              <font>
                <b/>
                <i val="0"/>
                <color theme="0"/>
              </font>
              <fill>
                <patternFill>
                  <bgColor theme="9"/>
                </patternFill>
              </fill>
            </x14:dxf>
          </x14:cfRule>
          <xm:sqref>E8:E11</xm:sqref>
        </x14:conditionalFormatting>
        <x14:conditionalFormatting xmlns:xm="http://schemas.microsoft.com/office/excel/2006/main">
          <x14:cfRule type="containsText" priority="14" operator="containsText" id="{6B49CC04-1BE4-4071-80B9-ECC90E622B20}">
            <xm:f>NOT(ISERROR(SEARCH('Code Lists'!$C$5,E8)))</xm:f>
            <xm:f>'Code Lists'!$C$5</xm:f>
            <x14:dxf>
              <font>
                <b/>
                <i val="0"/>
                <color theme="0"/>
              </font>
              <fill>
                <patternFill>
                  <bgColor theme="5"/>
                </patternFill>
              </fill>
            </x14:dxf>
          </x14:cfRule>
          <x14:cfRule type="containsText" priority="15" operator="containsText" id="{229CDEF3-50A2-4D18-82CB-F73F86A3ACFF}">
            <xm:f>NOT(ISERROR(SEARCH('Code Lists'!$C$4,E8)))</xm:f>
            <xm:f>'Code Lists'!$C$4</xm:f>
            <x14:dxf>
              <font>
                <b/>
                <i val="0"/>
                <color theme="0"/>
              </font>
              <fill>
                <patternFill>
                  <bgColor rgb="FFC00000"/>
                </patternFill>
              </fill>
            </x14:dxf>
          </x14:cfRule>
          <xm:sqref>E12 F8:F12</xm:sqref>
        </x14:conditionalFormatting>
        <x14:conditionalFormatting xmlns:xm="http://schemas.microsoft.com/office/excel/2006/main">
          <x14:cfRule type="containsText" priority="13" operator="containsText" id="{371AB671-FDB5-4DC4-8120-7D7A3F87F895}">
            <xm:f>NOT(ISERROR(SEARCH('Code Lists'!$C$6,E8)))</xm:f>
            <xm:f>'Code Lists'!$C$6</xm:f>
            <x14:dxf>
              <font>
                <b/>
                <i val="0"/>
                <color theme="0"/>
              </font>
              <fill>
                <patternFill>
                  <bgColor theme="9"/>
                </patternFill>
              </fill>
            </x14:dxf>
          </x14:cfRule>
          <xm:sqref>E12 F8:F12</xm:sqref>
        </x14:conditionalFormatting>
        <x14:conditionalFormatting xmlns:xm="http://schemas.microsoft.com/office/excel/2006/main">
          <x14:cfRule type="containsText" priority="11" operator="containsText" id="{250800BC-54E1-40BC-9AC5-54C5BFD89AB7}">
            <xm:f>NOT(ISERROR(SEARCH('Code Lists'!$C$5,E41)))</xm:f>
            <xm:f>'Code Lists'!$C$5</xm:f>
            <x14:dxf>
              <font>
                <b/>
                <i val="0"/>
                <color theme="0"/>
              </font>
              <fill>
                <patternFill>
                  <bgColor theme="5"/>
                </patternFill>
              </fill>
            </x14:dxf>
          </x14:cfRule>
          <x14:cfRule type="containsText" priority="12" operator="containsText" id="{0504DACC-AD39-41E4-B766-F53E692D0204}">
            <xm:f>NOT(ISERROR(SEARCH('Code Lists'!$C$4,E41)))</xm:f>
            <xm:f>'Code Lists'!$C$4</xm:f>
            <x14:dxf>
              <font>
                <b/>
                <i val="0"/>
                <color theme="0"/>
              </font>
              <fill>
                <patternFill>
                  <bgColor rgb="FFC00000"/>
                </patternFill>
              </fill>
            </x14:dxf>
          </x14:cfRule>
          <xm:sqref>E41</xm:sqref>
        </x14:conditionalFormatting>
        <x14:conditionalFormatting xmlns:xm="http://schemas.microsoft.com/office/excel/2006/main">
          <x14:cfRule type="containsText" priority="10" operator="containsText" id="{CE0F683C-64C5-464A-820B-3444F4F3B83B}">
            <xm:f>NOT(ISERROR(SEARCH('Code Lists'!$C$6,E41)))</xm:f>
            <xm:f>'Code Lists'!$C$6</xm:f>
            <x14:dxf>
              <font>
                <b/>
                <i val="0"/>
                <color theme="0"/>
              </font>
              <fill>
                <patternFill>
                  <bgColor theme="9"/>
                </patternFill>
              </fill>
            </x14:dxf>
          </x14:cfRule>
          <xm:sqref>E41</xm:sqref>
        </x14:conditionalFormatting>
        <x14:conditionalFormatting xmlns:xm="http://schemas.microsoft.com/office/excel/2006/main">
          <x14:cfRule type="containsText" priority="8" operator="containsText" id="{63979087-E5E3-4C68-B15C-29B2D876FBA9}">
            <xm:f>NOT(ISERROR(SEARCH('Code Lists'!$C$5,E42)))</xm:f>
            <xm:f>'Code Lists'!$C$5</xm:f>
            <x14:dxf>
              <font>
                <b/>
                <i val="0"/>
                <color theme="0"/>
              </font>
              <fill>
                <patternFill>
                  <bgColor theme="5"/>
                </patternFill>
              </fill>
            </x14:dxf>
          </x14:cfRule>
          <x14:cfRule type="containsText" priority="9" operator="containsText" id="{75E571AE-EB9A-45CF-8544-DE640C4FC7D0}">
            <xm:f>NOT(ISERROR(SEARCH('Code Lists'!$C$4,E42)))</xm:f>
            <xm:f>'Code Lists'!$C$4</xm:f>
            <x14:dxf>
              <font>
                <b/>
                <i val="0"/>
                <color theme="0"/>
              </font>
              <fill>
                <patternFill>
                  <bgColor rgb="FFC00000"/>
                </patternFill>
              </fill>
            </x14:dxf>
          </x14:cfRule>
          <xm:sqref>E42</xm:sqref>
        </x14:conditionalFormatting>
        <x14:conditionalFormatting xmlns:xm="http://schemas.microsoft.com/office/excel/2006/main">
          <x14:cfRule type="containsText" priority="7" operator="containsText" id="{95B3A56A-0C27-4C82-A898-A3FA95CFABD1}">
            <xm:f>NOT(ISERROR(SEARCH('Code Lists'!$C$6,E42)))</xm:f>
            <xm:f>'Code Lists'!$C$6</xm:f>
            <x14:dxf>
              <font>
                <b/>
                <i val="0"/>
                <color theme="0"/>
              </font>
              <fill>
                <patternFill>
                  <bgColor theme="9"/>
                </patternFill>
              </fill>
            </x14:dxf>
          </x14:cfRule>
          <xm:sqref>E42</xm:sqref>
        </x14:conditionalFormatting>
        <x14:conditionalFormatting xmlns:xm="http://schemas.microsoft.com/office/excel/2006/main">
          <x14:cfRule type="containsText" priority="5" operator="containsText" id="{FA7C0376-A1D6-4EF5-A033-E84453EACEC0}">
            <xm:f>NOT(ISERROR(SEARCH('Code Lists'!$C$5,E43)))</xm:f>
            <xm:f>'Code Lists'!$C$5</xm:f>
            <x14:dxf>
              <font>
                <b/>
                <i val="0"/>
                <color theme="0"/>
              </font>
              <fill>
                <patternFill>
                  <bgColor theme="5"/>
                </patternFill>
              </fill>
            </x14:dxf>
          </x14:cfRule>
          <x14:cfRule type="containsText" priority="6" operator="containsText" id="{036913C8-7E3D-4A7D-A431-FC7BA45318F2}">
            <xm:f>NOT(ISERROR(SEARCH('Code Lists'!$C$4,E43)))</xm:f>
            <xm:f>'Code Lists'!$C$4</xm:f>
            <x14:dxf>
              <font>
                <b/>
                <i val="0"/>
                <color theme="0"/>
              </font>
              <fill>
                <patternFill>
                  <bgColor rgb="FFC00000"/>
                </patternFill>
              </fill>
            </x14:dxf>
          </x14:cfRule>
          <xm:sqref>E43</xm:sqref>
        </x14:conditionalFormatting>
        <x14:conditionalFormatting xmlns:xm="http://schemas.microsoft.com/office/excel/2006/main">
          <x14:cfRule type="containsText" priority="4" operator="containsText" id="{F665DFE3-16D6-4F94-B778-2CDDB6660C73}">
            <xm:f>NOT(ISERROR(SEARCH('Code Lists'!$C$6,E43)))</xm:f>
            <xm:f>'Code Lists'!$C$6</xm:f>
            <x14:dxf>
              <font>
                <b/>
                <i val="0"/>
                <color theme="0"/>
              </font>
              <fill>
                <patternFill>
                  <bgColor theme="9"/>
                </patternFill>
              </fill>
            </x14:dxf>
          </x14:cfRule>
          <xm:sqref>E43</xm:sqref>
        </x14:conditionalFormatting>
        <x14:conditionalFormatting xmlns:xm="http://schemas.microsoft.com/office/excel/2006/main">
          <x14:cfRule type="containsText" priority="2" operator="containsText" id="{DEA3E7B9-A251-4505-B791-0CDC26883C38}">
            <xm:f>NOT(ISERROR(SEARCH('Code Lists'!$C$5,E44)))</xm:f>
            <xm:f>'Code Lists'!$C$5</xm:f>
            <x14:dxf>
              <font>
                <b/>
                <i val="0"/>
                <color theme="0"/>
              </font>
              <fill>
                <patternFill>
                  <bgColor theme="5"/>
                </patternFill>
              </fill>
            </x14:dxf>
          </x14:cfRule>
          <x14:cfRule type="containsText" priority="3" operator="containsText" id="{96BFA943-5B12-4C11-8EA9-6EB54B426A13}">
            <xm:f>NOT(ISERROR(SEARCH('Code Lists'!$C$4,E44)))</xm:f>
            <xm:f>'Code Lists'!$C$4</xm:f>
            <x14:dxf>
              <font>
                <b/>
                <i val="0"/>
                <color theme="0"/>
              </font>
              <fill>
                <patternFill>
                  <bgColor rgb="FFC00000"/>
                </patternFill>
              </fill>
            </x14:dxf>
          </x14:cfRule>
          <xm:sqref>E44</xm:sqref>
        </x14:conditionalFormatting>
        <x14:conditionalFormatting xmlns:xm="http://schemas.microsoft.com/office/excel/2006/main">
          <x14:cfRule type="containsText" priority="1" operator="containsText" id="{D1CADDEE-6DDA-4155-9F28-512697623658}">
            <xm:f>NOT(ISERROR(SEARCH('Code Lists'!$C$6,E44)))</xm:f>
            <xm:f>'Code Lists'!$C$6</xm:f>
            <x14:dxf>
              <font>
                <b/>
                <i val="0"/>
                <color theme="0"/>
              </font>
              <fill>
                <patternFill>
                  <bgColor theme="9"/>
                </patternFill>
              </fill>
            </x14:dxf>
          </x14:cfRule>
          <xm:sqref>E44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A47E70C-71FE-4E56-A598-DA22FF71E044}">
          <x14:formula1>
            <xm:f>'Code Lists'!$C$8:$C$12</xm:f>
          </x14:formula1>
          <xm:sqref>G52:G54 G20:G22 G8:G12 G41:G44</xm:sqref>
        </x14:dataValidation>
        <x14:dataValidation type="list" allowBlank="1" showInputMessage="1" showErrorMessage="1" xr:uid="{8D3EF5C5-663B-43B9-BCF6-00F67212D28B}">
          <x14:formula1>
            <xm:f>'Code Lists'!$C$3:$C$6</xm:f>
          </x14:formula1>
          <xm:sqref>E52:F54 E20:F22 E8:F12 E41:F44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10E3B-AD0B-4063-8A95-8DDABEF320C3}">
  <dimension ref="A1:C213"/>
  <sheetViews>
    <sheetView workbookViewId="0">
      <selection activeCell="L20" sqref="L20"/>
    </sheetView>
  </sheetViews>
  <sheetFormatPr defaultRowHeight="14.5" x14ac:dyDescent="0.35"/>
  <sheetData>
    <row r="1" spans="1:3" x14ac:dyDescent="0.35">
      <c r="A1" s="145" t="s">
        <v>138</v>
      </c>
      <c r="C1" t="s">
        <v>139</v>
      </c>
    </row>
    <row r="2" spans="1:3" x14ac:dyDescent="0.35">
      <c r="A2" s="145"/>
    </row>
    <row r="3" spans="1:3" x14ac:dyDescent="0.35">
      <c r="A3" t="s">
        <v>140</v>
      </c>
      <c r="C3" t="s">
        <v>39</v>
      </c>
    </row>
    <row r="4" spans="1:3" x14ac:dyDescent="0.35">
      <c r="A4" t="s">
        <v>141</v>
      </c>
      <c r="C4" t="s">
        <v>95</v>
      </c>
    </row>
    <row r="5" spans="1:3" x14ac:dyDescent="0.35">
      <c r="A5" t="s">
        <v>142</v>
      </c>
      <c r="C5" t="s">
        <v>42</v>
      </c>
    </row>
    <row r="6" spans="1:3" x14ac:dyDescent="0.35">
      <c r="A6" t="s">
        <v>143</v>
      </c>
      <c r="C6" t="s">
        <v>40</v>
      </c>
    </row>
    <row r="7" spans="1:3" x14ac:dyDescent="0.35">
      <c r="A7" t="s">
        <v>144</v>
      </c>
    </row>
    <row r="8" spans="1:3" x14ac:dyDescent="0.35">
      <c r="A8" t="s">
        <v>145</v>
      </c>
      <c r="C8" t="s">
        <v>39</v>
      </c>
    </row>
    <row r="9" spans="1:3" x14ac:dyDescent="0.35">
      <c r="A9" t="s">
        <v>146</v>
      </c>
      <c r="C9" t="s">
        <v>147</v>
      </c>
    </row>
    <row r="10" spans="1:3" x14ac:dyDescent="0.35">
      <c r="A10" t="s">
        <v>148</v>
      </c>
      <c r="C10" t="s">
        <v>149</v>
      </c>
    </row>
    <row r="11" spans="1:3" x14ac:dyDescent="0.35">
      <c r="A11" t="s">
        <v>150</v>
      </c>
      <c r="C11" t="s">
        <v>151</v>
      </c>
    </row>
    <row r="12" spans="1:3" x14ac:dyDescent="0.35">
      <c r="A12" t="s">
        <v>152</v>
      </c>
      <c r="C12" t="s">
        <v>153</v>
      </c>
    </row>
    <row r="13" spans="1:3" x14ac:dyDescent="0.35">
      <c r="A13" t="s">
        <v>154</v>
      </c>
    </row>
    <row r="14" spans="1:3" x14ac:dyDescent="0.35">
      <c r="A14" t="s">
        <v>155</v>
      </c>
    </row>
    <row r="15" spans="1:3" x14ac:dyDescent="0.35">
      <c r="A15" t="s">
        <v>156</v>
      </c>
    </row>
    <row r="16" spans="1:3"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164</v>
      </c>
    </row>
    <row r="24" spans="1:1" x14ac:dyDescent="0.35">
      <c r="A24" t="s">
        <v>165</v>
      </c>
    </row>
    <row r="25" spans="1:1" x14ac:dyDescent="0.35">
      <c r="A25" t="s">
        <v>166</v>
      </c>
    </row>
    <row r="26" spans="1:1" x14ac:dyDescent="0.35">
      <c r="A26" t="s">
        <v>167</v>
      </c>
    </row>
    <row r="27" spans="1:1" x14ac:dyDescent="0.35">
      <c r="A27" t="s">
        <v>168</v>
      </c>
    </row>
    <row r="28" spans="1:1" x14ac:dyDescent="0.35">
      <c r="A28" t="s">
        <v>169</v>
      </c>
    </row>
    <row r="29" spans="1:1" x14ac:dyDescent="0.35">
      <c r="A29" t="s">
        <v>170</v>
      </c>
    </row>
    <row r="30" spans="1:1" x14ac:dyDescent="0.35">
      <c r="A30" t="s">
        <v>171</v>
      </c>
    </row>
    <row r="31" spans="1:1" x14ac:dyDescent="0.35">
      <c r="A31" t="s">
        <v>172</v>
      </c>
    </row>
    <row r="32" spans="1:1" x14ac:dyDescent="0.35">
      <c r="A32" t="s">
        <v>173</v>
      </c>
    </row>
    <row r="33" spans="1:1" x14ac:dyDescent="0.35">
      <c r="A33" t="s">
        <v>174</v>
      </c>
    </row>
    <row r="34" spans="1:1" x14ac:dyDescent="0.35">
      <c r="A34" t="s">
        <v>175</v>
      </c>
    </row>
    <row r="35" spans="1:1" x14ac:dyDescent="0.35">
      <c r="A35" t="s">
        <v>176</v>
      </c>
    </row>
    <row r="36" spans="1:1" x14ac:dyDescent="0.35">
      <c r="A36" t="s">
        <v>177</v>
      </c>
    </row>
    <row r="37" spans="1:1" x14ac:dyDescent="0.35">
      <c r="A37" t="s">
        <v>178</v>
      </c>
    </row>
    <row r="38" spans="1:1" x14ac:dyDescent="0.35">
      <c r="A38" t="s">
        <v>179</v>
      </c>
    </row>
    <row r="39" spans="1:1" x14ac:dyDescent="0.35">
      <c r="A39" t="s">
        <v>180</v>
      </c>
    </row>
    <row r="40" spans="1:1" x14ac:dyDescent="0.35">
      <c r="A40" t="s">
        <v>181</v>
      </c>
    </row>
    <row r="41" spans="1:1" x14ac:dyDescent="0.35">
      <c r="A41" t="s">
        <v>24</v>
      </c>
    </row>
    <row r="42" spans="1:1" x14ac:dyDescent="0.35">
      <c r="A42" t="s">
        <v>182</v>
      </c>
    </row>
    <row r="43" spans="1:1" x14ac:dyDescent="0.35">
      <c r="A43" t="s">
        <v>183</v>
      </c>
    </row>
    <row r="44" spans="1:1" x14ac:dyDescent="0.35">
      <c r="A44" t="s">
        <v>184</v>
      </c>
    </row>
    <row r="45" spans="1:1" x14ac:dyDescent="0.35">
      <c r="A45" t="s">
        <v>185</v>
      </c>
    </row>
    <row r="46" spans="1:1" x14ac:dyDescent="0.35">
      <c r="A46" t="s">
        <v>186</v>
      </c>
    </row>
    <row r="47" spans="1:1" x14ac:dyDescent="0.35">
      <c r="A47" t="s">
        <v>187</v>
      </c>
    </row>
    <row r="48" spans="1:1" x14ac:dyDescent="0.35">
      <c r="A48" t="s">
        <v>188</v>
      </c>
    </row>
    <row r="49" spans="1:1" x14ac:dyDescent="0.35">
      <c r="A49" t="s">
        <v>189</v>
      </c>
    </row>
    <row r="50" spans="1:1" x14ac:dyDescent="0.35">
      <c r="A50" t="s">
        <v>190</v>
      </c>
    </row>
    <row r="51" spans="1:1" x14ac:dyDescent="0.35">
      <c r="A51" t="s">
        <v>191</v>
      </c>
    </row>
    <row r="52" spans="1:1" x14ac:dyDescent="0.35">
      <c r="A52" t="s">
        <v>192</v>
      </c>
    </row>
    <row r="53" spans="1:1" x14ac:dyDescent="0.35">
      <c r="A53" t="s">
        <v>193</v>
      </c>
    </row>
    <row r="54" spans="1:1" x14ac:dyDescent="0.35">
      <c r="A54" t="s">
        <v>194</v>
      </c>
    </row>
    <row r="55" spans="1:1" x14ac:dyDescent="0.35">
      <c r="A55" t="s">
        <v>195</v>
      </c>
    </row>
    <row r="56" spans="1:1" x14ac:dyDescent="0.35">
      <c r="A56" t="s">
        <v>196</v>
      </c>
    </row>
    <row r="57" spans="1:1" x14ac:dyDescent="0.35">
      <c r="A57" t="s">
        <v>197</v>
      </c>
    </row>
    <row r="58" spans="1:1" x14ac:dyDescent="0.35">
      <c r="A58" t="s">
        <v>198</v>
      </c>
    </row>
    <row r="59" spans="1:1" x14ac:dyDescent="0.35">
      <c r="A59" t="s">
        <v>199</v>
      </c>
    </row>
    <row r="60" spans="1:1" x14ac:dyDescent="0.35">
      <c r="A60" t="s">
        <v>200</v>
      </c>
    </row>
    <row r="61" spans="1:1" x14ac:dyDescent="0.35">
      <c r="A61" t="s">
        <v>201</v>
      </c>
    </row>
    <row r="62" spans="1:1" x14ac:dyDescent="0.35">
      <c r="A62" t="s">
        <v>202</v>
      </c>
    </row>
    <row r="63" spans="1:1" x14ac:dyDescent="0.35">
      <c r="A63" t="s">
        <v>203</v>
      </c>
    </row>
    <row r="64" spans="1:1" x14ac:dyDescent="0.35">
      <c r="A64" t="s">
        <v>204</v>
      </c>
    </row>
    <row r="65" spans="1:1" x14ac:dyDescent="0.35">
      <c r="A65" t="s">
        <v>205</v>
      </c>
    </row>
    <row r="66" spans="1:1" x14ac:dyDescent="0.35">
      <c r="A66" t="s">
        <v>206</v>
      </c>
    </row>
    <row r="67" spans="1:1" x14ac:dyDescent="0.35">
      <c r="A67" t="s">
        <v>207</v>
      </c>
    </row>
    <row r="68" spans="1:1" x14ac:dyDescent="0.35">
      <c r="A68" t="s">
        <v>208</v>
      </c>
    </row>
    <row r="69" spans="1:1" x14ac:dyDescent="0.35">
      <c r="A69" t="s">
        <v>209</v>
      </c>
    </row>
    <row r="70" spans="1:1" x14ac:dyDescent="0.35">
      <c r="A70" t="s">
        <v>210</v>
      </c>
    </row>
    <row r="71" spans="1:1" x14ac:dyDescent="0.35">
      <c r="A71" t="s">
        <v>211</v>
      </c>
    </row>
    <row r="72" spans="1:1" x14ac:dyDescent="0.35">
      <c r="A72" t="s">
        <v>212</v>
      </c>
    </row>
    <row r="73" spans="1:1" x14ac:dyDescent="0.35">
      <c r="A73" t="s">
        <v>213</v>
      </c>
    </row>
    <row r="74" spans="1:1" x14ac:dyDescent="0.35">
      <c r="A74" t="s">
        <v>214</v>
      </c>
    </row>
    <row r="75" spans="1:1" x14ac:dyDescent="0.35">
      <c r="A75" t="s">
        <v>215</v>
      </c>
    </row>
    <row r="76" spans="1:1" x14ac:dyDescent="0.35">
      <c r="A76" t="s">
        <v>216</v>
      </c>
    </row>
    <row r="77" spans="1:1" x14ac:dyDescent="0.35">
      <c r="A77" t="s">
        <v>217</v>
      </c>
    </row>
    <row r="78" spans="1:1" x14ac:dyDescent="0.35">
      <c r="A78" t="s">
        <v>218</v>
      </c>
    </row>
    <row r="79" spans="1:1" x14ac:dyDescent="0.35">
      <c r="A79" t="s">
        <v>219</v>
      </c>
    </row>
    <row r="80" spans="1:1" x14ac:dyDescent="0.35">
      <c r="A80" t="s">
        <v>220</v>
      </c>
    </row>
    <row r="81" spans="1:1" x14ac:dyDescent="0.35">
      <c r="A81" t="s">
        <v>221</v>
      </c>
    </row>
    <row r="82" spans="1:1" x14ac:dyDescent="0.35">
      <c r="A82" t="s">
        <v>222</v>
      </c>
    </row>
    <row r="83" spans="1:1" x14ac:dyDescent="0.35">
      <c r="A83" t="s">
        <v>223</v>
      </c>
    </row>
    <row r="84" spans="1:1" x14ac:dyDescent="0.35">
      <c r="A84" t="s">
        <v>224</v>
      </c>
    </row>
    <row r="85" spans="1:1" x14ac:dyDescent="0.35">
      <c r="A85" t="s">
        <v>225</v>
      </c>
    </row>
    <row r="86" spans="1:1" x14ac:dyDescent="0.35">
      <c r="A86" t="s">
        <v>226</v>
      </c>
    </row>
    <row r="87" spans="1:1" x14ac:dyDescent="0.35">
      <c r="A87" t="s">
        <v>227</v>
      </c>
    </row>
    <row r="88" spans="1:1" x14ac:dyDescent="0.35">
      <c r="A88" t="s">
        <v>228</v>
      </c>
    </row>
    <row r="89" spans="1:1" x14ac:dyDescent="0.35">
      <c r="A89" t="s">
        <v>229</v>
      </c>
    </row>
    <row r="90" spans="1:1" x14ac:dyDescent="0.35">
      <c r="A90" t="s">
        <v>230</v>
      </c>
    </row>
    <row r="91" spans="1:1" x14ac:dyDescent="0.35">
      <c r="A91" t="s">
        <v>231</v>
      </c>
    </row>
    <row r="92" spans="1:1" x14ac:dyDescent="0.35">
      <c r="A92" t="s">
        <v>232</v>
      </c>
    </row>
    <row r="93" spans="1:1" x14ac:dyDescent="0.35">
      <c r="A93" t="s">
        <v>233</v>
      </c>
    </row>
    <row r="94" spans="1:1" x14ac:dyDescent="0.35">
      <c r="A94" t="s">
        <v>234</v>
      </c>
    </row>
    <row r="95" spans="1:1" x14ac:dyDescent="0.35">
      <c r="A95" t="s">
        <v>235</v>
      </c>
    </row>
    <row r="96" spans="1:1" x14ac:dyDescent="0.35">
      <c r="A96" t="s">
        <v>236</v>
      </c>
    </row>
    <row r="97" spans="1:1" x14ac:dyDescent="0.35">
      <c r="A97" t="s">
        <v>237</v>
      </c>
    </row>
    <row r="98" spans="1:1" x14ac:dyDescent="0.35">
      <c r="A98" t="s">
        <v>238</v>
      </c>
    </row>
    <row r="99" spans="1:1" x14ac:dyDescent="0.35">
      <c r="A99" t="s">
        <v>239</v>
      </c>
    </row>
    <row r="100" spans="1:1" x14ac:dyDescent="0.35">
      <c r="A100" t="s">
        <v>240</v>
      </c>
    </row>
    <row r="101" spans="1:1" x14ac:dyDescent="0.35">
      <c r="A101" t="s">
        <v>241</v>
      </c>
    </row>
    <row r="102" spans="1:1" x14ac:dyDescent="0.35">
      <c r="A102" t="s">
        <v>242</v>
      </c>
    </row>
    <row r="103" spans="1:1" x14ac:dyDescent="0.35">
      <c r="A103" t="s">
        <v>243</v>
      </c>
    </row>
    <row r="104" spans="1:1" x14ac:dyDescent="0.35">
      <c r="A104" t="s">
        <v>244</v>
      </c>
    </row>
    <row r="105" spans="1:1" x14ac:dyDescent="0.35">
      <c r="A105" t="s">
        <v>245</v>
      </c>
    </row>
    <row r="106" spans="1:1" x14ac:dyDescent="0.35">
      <c r="A106" t="s">
        <v>246</v>
      </c>
    </row>
    <row r="107" spans="1:1" x14ac:dyDescent="0.35">
      <c r="A107" t="s">
        <v>247</v>
      </c>
    </row>
    <row r="108" spans="1:1" x14ac:dyDescent="0.35">
      <c r="A108" t="s">
        <v>248</v>
      </c>
    </row>
    <row r="109" spans="1:1" x14ac:dyDescent="0.35">
      <c r="A109" t="s">
        <v>249</v>
      </c>
    </row>
    <row r="110" spans="1:1" x14ac:dyDescent="0.35">
      <c r="A110" t="s">
        <v>250</v>
      </c>
    </row>
    <row r="111" spans="1:1" x14ac:dyDescent="0.35">
      <c r="A111" t="s">
        <v>251</v>
      </c>
    </row>
    <row r="112" spans="1:1" x14ac:dyDescent="0.35">
      <c r="A112" t="s">
        <v>252</v>
      </c>
    </row>
    <row r="113" spans="1:1" x14ac:dyDescent="0.35">
      <c r="A113" t="s">
        <v>253</v>
      </c>
    </row>
    <row r="114" spans="1:1" x14ac:dyDescent="0.35">
      <c r="A114" t="s">
        <v>254</v>
      </c>
    </row>
    <row r="115" spans="1:1" x14ac:dyDescent="0.35">
      <c r="A115" t="s">
        <v>255</v>
      </c>
    </row>
    <row r="116" spans="1:1" x14ac:dyDescent="0.35">
      <c r="A116" t="s">
        <v>256</v>
      </c>
    </row>
    <row r="117" spans="1:1" x14ac:dyDescent="0.35">
      <c r="A117" t="s">
        <v>257</v>
      </c>
    </row>
    <row r="118" spans="1:1" x14ac:dyDescent="0.35">
      <c r="A118" t="s">
        <v>258</v>
      </c>
    </row>
    <row r="119" spans="1:1" x14ac:dyDescent="0.35">
      <c r="A119" t="s">
        <v>259</v>
      </c>
    </row>
    <row r="120" spans="1:1" x14ac:dyDescent="0.35">
      <c r="A120" t="s">
        <v>260</v>
      </c>
    </row>
    <row r="121" spans="1:1" x14ac:dyDescent="0.35">
      <c r="A121" t="s">
        <v>261</v>
      </c>
    </row>
    <row r="122" spans="1:1" x14ac:dyDescent="0.35">
      <c r="A122" t="s">
        <v>262</v>
      </c>
    </row>
    <row r="123" spans="1:1" x14ac:dyDescent="0.35">
      <c r="A123" t="s">
        <v>263</v>
      </c>
    </row>
    <row r="124" spans="1:1" x14ac:dyDescent="0.35">
      <c r="A124" t="s">
        <v>264</v>
      </c>
    </row>
    <row r="125" spans="1:1" x14ac:dyDescent="0.35">
      <c r="A125" t="s">
        <v>265</v>
      </c>
    </row>
    <row r="126" spans="1:1" x14ac:dyDescent="0.35">
      <c r="A126" t="s">
        <v>266</v>
      </c>
    </row>
    <row r="127" spans="1:1" x14ac:dyDescent="0.35">
      <c r="A127" t="s">
        <v>267</v>
      </c>
    </row>
    <row r="128" spans="1:1" x14ac:dyDescent="0.35">
      <c r="A128" t="s">
        <v>268</v>
      </c>
    </row>
    <row r="129" spans="1:1" x14ac:dyDescent="0.35">
      <c r="A129" t="s">
        <v>269</v>
      </c>
    </row>
    <row r="130" spans="1:1" x14ac:dyDescent="0.35">
      <c r="A130" t="s">
        <v>270</v>
      </c>
    </row>
    <row r="131" spans="1:1" x14ac:dyDescent="0.35">
      <c r="A131" t="s">
        <v>271</v>
      </c>
    </row>
    <row r="132" spans="1:1" x14ac:dyDescent="0.35">
      <c r="A132" t="s">
        <v>272</v>
      </c>
    </row>
    <row r="133" spans="1:1" x14ac:dyDescent="0.35">
      <c r="A133" t="s">
        <v>273</v>
      </c>
    </row>
    <row r="134" spans="1:1" x14ac:dyDescent="0.35">
      <c r="A134" t="s">
        <v>274</v>
      </c>
    </row>
    <row r="135" spans="1:1" x14ac:dyDescent="0.35">
      <c r="A135" t="s">
        <v>275</v>
      </c>
    </row>
    <row r="136" spans="1:1" x14ac:dyDescent="0.35">
      <c r="A136" t="s">
        <v>276</v>
      </c>
    </row>
    <row r="137" spans="1:1" x14ac:dyDescent="0.35">
      <c r="A137" t="s">
        <v>277</v>
      </c>
    </row>
    <row r="138" spans="1:1" x14ac:dyDescent="0.35">
      <c r="A138" t="s">
        <v>278</v>
      </c>
    </row>
    <row r="139" spans="1:1" x14ac:dyDescent="0.35">
      <c r="A139" t="s">
        <v>279</v>
      </c>
    </row>
    <row r="140" spans="1:1" x14ac:dyDescent="0.35">
      <c r="A140" t="s">
        <v>280</v>
      </c>
    </row>
    <row r="141" spans="1:1" x14ac:dyDescent="0.35">
      <c r="A141" t="s">
        <v>281</v>
      </c>
    </row>
    <row r="142" spans="1:1" x14ac:dyDescent="0.35">
      <c r="A142" t="s">
        <v>282</v>
      </c>
    </row>
    <row r="143" spans="1:1" x14ac:dyDescent="0.35">
      <c r="A143" t="s">
        <v>283</v>
      </c>
    </row>
    <row r="144" spans="1:1" x14ac:dyDescent="0.35">
      <c r="A144" t="s">
        <v>284</v>
      </c>
    </row>
    <row r="145" spans="1:1" x14ac:dyDescent="0.35">
      <c r="A145" t="s">
        <v>285</v>
      </c>
    </row>
    <row r="146" spans="1:1" x14ac:dyDescent="0.35">
      <c r="A146" t="s">
        <v>286</v>
      </c>
    </row>
    <row r="147" spans="1:1" x14ac:dyDescent="0.35">
      <c r="A147" t="s">
        <v>287</v>
      </c>
    </row>
    <row r="148" spans="1:1" x14ac:dyDescent="0.35">
      <c r="A148" t="s">
        <v>288</v>
      </c>
    </row>
    <row r="149" spans="1:1" x14ac:dyDescent="0.35">
      <c r="A149" t="s">
        <v>289</v>
      </c>
    </row>
    <row r="150" spans="1:1" x14ac:dyDescent="0.35">
      <c r="A150" t="s">
        <v>290</v>
      </c>
    </row>
    <row r="151" spans="1:1" x14ac:dyDescent="0.35">
      <c r="A151" t="s">
        <v>291</v>
      </c>
    </row>
    <row r="152" spans="1:1" x14ac:dyDescent="0.35">
      <c r="A152" t="s">
        <v>292</v>
      </c>
    </row>
    <row r="153" spans="1:1" x14ac:dyDescent="0.35">
      <c r="A153" t="s">
        <v>293</v>
      </c>
    </row>
    <row r="154" spans="1:1" x14ac:dyDescent="0.35">
      <c r="A154" t="s">
        <v>294</v>
      </c>
    </row>
    <row r="155" spans="1:1" x14ac:dyDescent="0.35">
      <c r="A155" t="s">
        <v>295</v>
      </c>
    </row>
    <row r="156" spans="1:1" x14ac:dyDescent="0.35">
      <c r="A156" t="s">
        <v>296</v>
      </c>
    </row>
    <row r="157" spans="1:1" x14ac:dyDescent="0.35">
      <c r="A157" t="s">
        <v>297</v>
      </c>
    </row>
    <row r="158" spans="1:1" x14ac:dyDescent="0.35">
      <c r="A158" t="s">
        <v>298</v>
      </c>
    </row>
    <row r="159" spans="1:1" x14ac:dyDescent="0.35">
      <c r="A159" t="s">
        <v>299</v>
      </c>
    </row>
    <row r="160" spans="1:1" x14ac:dyDescent="0.35">
      <c r="A160" t="s">
        <v>300</v>
      </c>
    </row>
    <row r="161" spans="1:1" x14ac:dyDescent="0.35">
      <c r="A161" t="s">
        <v>301</v>
      </c>
    </row>
    <row r="162" spans="1:1" x14ac:dyDescent="0.35">
      <c r="A162" t="s">
        <v>302</v>
      </c>
    </row>
    <row r="163" spans="1:1" x14ac:dyDescent="0.35">
      <c r="A163" t="s">
        <v>303</v>
      </c>
    </row>
    <row r="164" spans="1:1" x14ac:dyDescent="0.35">
      <c r="A164" t="s">
        <v>304</v>
      </c>
    </row>
    <row r="165" spans="1:1" x14ac:dyDescent="0.35">
      <c r="A165" t="s">
        <v>305</v>
      </c>
    </row>
    <row r="166" spans="1:1" x14ac:dyDescent="0.35">
      <c r="A166" t="s">
        <v>306</v>
      </c>
    </row>
    <row r="167" spans="1:1" x14ac:dyDescent="0.35">
      <c r="A167" t="s">
        <v>307</v>
      </c>
    </row>
    <row r="168" spans="1:1" x14ac:dyDescent="0.35">
      <c r="A168" t="s">
        <v>308</v>
      </c>
    </row>
    <row r="169" spans="1:1" x14ac:dyDescent="0.35">
      <c r="A169" t="s">
        <v>309</v>
      </c>
    </row>
    <row r="170" spans="1:1" x14ac:dyDescent="0.35">
      <c r="A170" t="s">
        <v>310</v>
      </c>
    </row>
    <row r="171" spans="1:1" x14ac:dyDescent="0.35">
      <c r="A171" t="s">
        <v>311</v>
      </c>
    </row>
    <row r="172" spans="1:1" x14ac:dyDescent="0.35">
      <c r="A172" t="s">
        <v>312</v>
      </c>
    </row>
    <row r="173" spans="1:1" x14ac:dyDescent="0.35">
      <c r="A173" t="s">
        <v>313</v>
      </c>
    </row>
    <row r="174" spans="1:1" x14ac:dyDescent="0.35">
      <c r="A174" t="s">
        <v>314</v>
      </c>
    </row>
    <row r="175" spans="1:1" x14ac:dyDescent="0.35">
      <c r="A175" t="s">
        <v>315</v>
      </c>
    </row>
    <row r="176" spans="1:1" x14ac:dyDescent="0.35">
      <c r="A176" t="s">
        <v>316</v>
      </c>
    </row>
    <row r="177" spans="1:1" x14ac:dyDescent="0.35">
      <c r="A177" t="s">
        <v>317</v>
      </c>
    </row>
    <row r="178" spans="1:1" x14ac:dyDescent="0.35">
      <c r="A178" t="s">
        <v>318</v>
      </c>
    </row>
    <row r="179" spans="1:1" x14ac:dyDescent="0.35">
      <c r="A179" t="s">
        <v>319</v>
      </c>
    </row>
    <row r="180" spans="1:1" x14ac:dyDescent="0.35">
      <c r="A180" t="s">
        <v>320</v>
      </c>
    </row>
    <row r="181" spans="1:1" x14ac:dyDescent="0.35">
      <c r="A181" t="s">
        <v>321</v>
      </c>
    </row>
    <row r="182" spans="1:1" x14ac:dyDescent="0.35">
      <c r="A182" t="s">
        <v>322</v>
      </c>
    </row>
    <row r="183" spans="1:1" x14ac:dyDescent="0.35">
      <c r="A183" t="s">
        <v>323</v>
      </c>
    </row>
    <row r="184" spans="1:1" x14ac:dyDescent="0.35">
      <c r="A184" t="s">
        <v>324</v>
      </c>
    </row>
    <row r="185" spans="1:1" x14ac:dyDescent="0.35">
      <c r="A185" t="s">
        <v>325</v>
      </c>
    </row>
    <row r="186" spans="1:1" x14ac:dyDescent="0.35">
      <c r="A186" t="s">
        <v>326</v>
      </c>
    </row>
    <row r="187" spans="1:1" x14ac:dyDescent="0.35">
      <c r="A187" t="s">
        <v>327</v>
      </c>
    </row>
    <row r="188" spans="1:1" x14ac:dyDescent="0.35">
      <c r="A188" t="s">
        <v>328</v>
      </c>
    </row>
    <row r="189" spans="1:1" x14ac:dyDescent="0.35">
      <c r="A189" t="s">
        <v>329</v>
      </c>
    </row>
    <row r="190" spans="1:1" x14ac:dyDescent="0.35">
      <c r="A190" t="s">
        <v>330</v>
      </c>
    </row>
    <row r="191" spans="1:1" x14ac:dyDescent="0.35">
      <c r="A191" t="s">
        <v>331</v>
      </c>
    </row>
    <row r="192" spans="1:1" x14ac:dyDescent="0.35">
      <c r="A192" t="s">
        <v>332</v>
      </c>
    </row>
    <row r="193" spans="1:1" x14ac:dyDescent="0.35">
      <c r="A193" t="s">
        <v>333</v>
      </c>
    </row>
    <row r="194" spans="1:1" x14ac:dyDescent="0.35">
      <c r="A194" t="s">
        <v>334</v>
      </c>
    </row>
    <row r="195" spans="1:1" x14ac:dyDescent="0.35">
      <c r="A195" t="s">
        <v>335</v>
      </c>
    </row>
    <row r="196" spans="1:1" x14ac:dyDescent="0.35">
      <c r="A196" t="s">
        <v>336</v>
      </c>
    </row>
    <row r="197" spans="1:1" x14ac:dyDescent="0.35">
      <c r="A197" t="s">
        <v>337</v>
      </c>
    </row>
    <row r="198" spans="1:1" x14ac:dyDescent="0.35">
      <c r="A198" t="s">
        <v>338</v>
      </c>
    </row>
    <row r="199" spans="1:1" x14ac:dyDescent="0.35">
      <c r="A199" t="s">
        <v>339</v>
      </c>
    </row>
    <row r="200" spans="1:1" x14ac:dyDescent="0.35">
      <c r="A200" t="s">
        <v>340</v>
      </c>
    </row>
    <row r="201" spans="1:1" x14ac:dyDescent="0.35">
      <c r="A201" t="s">
        <v>341</v>
      </c>
    </row>
    <row r="202" spans="1:1" x14ac:dyDescent="0.35">
      <c r="A202" t="s">
        <v>342</v>
      </c>
    </row>
    <row r="203" spans="1:1" x14ac:dyDescent="0.35">
      <c r="A203" t="s">
        <v>343</v>
      </c>
    </row>
    <row r="204" spans="1:1" x14ac:dyDescent="0.35">
      <c r="A204" t="s">
        <v>344</v>
      </c>
    </row>
    <row r="205" spans="1:1" x14ac:dyDescent="0.35">
      <c r="A205" t="s">
        <v>345</v>
      </c>
    </row>
    <row r="206" spans="1:1" x14ac:dyDescent="0.35">
      <c r="A206" t="s">
        <v>346</v>
      </c>
    </row>
    <row r="207" spans="1:1" x14ac:dyDescent="0.35">
      <c r="A207" t="s">
        <v>347</v>
      </c>
    </row>
    <row r="208" spans="1:1" x14ac:dyDescent="0.35">
      <c r="A208" t="s">
        <v>348</v>
      </c>
    </row>
    <row r="209" spans="1:1" x14ac:dyDescent="0.35">
      <c r="A209" t="s">
        <v>349</v>
      </c>
    </row>
    <row r="210" spans="1:1" x14ac:dyDescent="0.35">
      <c r="A210" t="s">
        <v>350</v>
      </c>
    </row>
    <row r="211" spans="1:1" x14ac:dyDescent="0.35">
      <c r="A211" t="s">
        <v>351</v>
      </c>
    </row>
    <row r="212" spans="1:1" x14ac:dyDescent="0.35">
      <c r="A212" t="s">
        <v>352</v>
      </c>
    </row>
    <row r="213" spans="1:1" x14ac:dyDescent="0.35">
      <c r="A213" t="s">
        <v>353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0A15E164BE1D42B3DEC391729FF48B" ma:contentTypeVersion="4" ma:contentTypeDescription="Create a new document." ma:contentTypeScope="" ma:versionID="d6751b465971ddc96fed22c4feb9d236">
  <xsd:schema xmlns:xsd="http://www.w3.org/2001/XMLSchema" xmlns:xs="http://www.w3.org/2001/XMLSchema" xmlns:p="http://schemas.microsoft.com/office/2006/metadata/properties" xmlns:ns2="1579c2dd-b5f2-4570-899a-384e39745c53" xmlns:ns3="48b3a14c-5f6f-45ff-8148-574842bd165a" targetNamespace="http://schemas.microsoft.com/office/2006/metadata/properties" ma:root="true" ma:fieldsID="4908d834ee8f04114987b14ad109e939" ns2:_="" ns3:_="">
    <xsd:import namespace="1579c2dd-b5f2-4570-899a-384e39745c53"/>
    <xsd:import namespace="48b3a14c-5f6f-45ff-8148-574842bd16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79c2dd-b5f2-4570-899a-384e39745c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b3a14c-5f6f-45ff-8148-574842bd16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3B0D1-4E52-4327-AA9C-0D0B68605119}">
  <ds:schemaRefs>
    <ds:schemaRef ds:uri="http://schemas.microsoft.com/sharepoint/v3/contenttype/forms"/>
  </ds:schemaRefs>
</ds:datastoreItem>
</file>

<file path=customXml/itemProps2.xml><?xml version="1.0" encoding="utf-8"?>
<ds:datastoreItem xmlns:ds="http://schemas.openxmlformats.org/officeDocument/2006/customXml" ds:itemID="{83806D59-AB5B-4BB1-9F03-244C03762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79c2dd-b5f2-4570-899a-384e39745c53"/>
    <ds:schemaRef ds:uri="48b3a14c-5f6f-45ff-8148-574842bd16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E893BB-0020-425A-8312-BDB6BB59D48B}">
  <ds:schemaRefs>
    <ds:schemaRef ds:uri="http://purl.org/dc/elements/1.1/"/>
    <ds:schemaRef ds:uri="http://schemas.microsoft.com/office/2006/metadata/properties"/>
    <ds:schemaRef ds:uri="http://schemas.microsoft.com/office/2006/documentManagement/types"/>
    <ds:schemaRef ds:uri="48b3a14c-5f6f-45ff-8148-574842bd165a"/>
    <ds:schemaRef ds:uri="1579c2dd-b5f2-4570-899a-384e39745c5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RAG Summary</vt:lpstr>
      <vt:lpstr>1. Leadership</vt:lpstr>
      <vt:lpstr>2. SEND Arrangements</vt:lpstr>
      <vt:lpstr>3. Support</vt:lpstr>
      <vt:lpstr>4. Engagement &amp; Coproduction</vt:lpstr>
      <vt:lpstr>5. Impact &amp; Performance</vt:lpstr>
      <vt:lpstr>Code Lists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Dafna Bicaci</dc:creator>
  <cp:lastModifiedBy>Dafna Bicaci</cp:lastModifiedBy>
  <cp:lastPrinted>2022-05-09T15:13:09Z</cp:lastPrinted>
  <dcterms:created xsi:type="dcterms:W3CDTF">2022-01-18T12:13:26Z</dcterms:created>
  <dcterms:modified xsi:type="dcterms:W3CDTF">2022-08-08T10:35:09Z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0x010100C80A15E164BE1D42B3DEC391729FF48B</vt:lpwstr>
  </property>
</Properties>
</file>